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0" windowWidth="19440" windowHeight="10935"/>
  </bookViews>
  <sheets>
    <sheet name="POWzPR-I-S" sheetId="18" r:id="rId1"/>
    <sheet name="Arkusz1" sheetId="25" state="hidden" r:id="rId2"/>
  </sheets>
  <definedNames>
    <definedName name="_xlnm.Print_Area" localSheetId="0">'POWzPR-I-S'!$A$1:$AX$104</definedName>
  </definedNames>
  <calcPr calcId="145621"/>
</workbook>
</file>

<file path=xl/calcChain.xml><?xml version="1.0" encoding="utf-8"?>
<calcChain xmlns="http://schemas.openxmlformats.org/spreadsheetml/2006/main">
  <c r="H68" i="18" l="1"/>
  <c r="G68" i="18"/>
  <c r="F68" i="18"/>
  <c r="E68" i="18"/>
  <c r="D68" i="18"/>
  <c r="H77" i="18"/>
  <c r="H75" i="18" s="1"/>
  <c r="G77" i="18"/>
  <c r="G75" i="18" s="1"/>
  <c r="F77" i="18"/>
  <c r="F75" i="18" s="1"/>
  <c r="E77" i="18"/>
  <c r="D77" i="18"/>
  <c r="C77" i="18" s="1"/>
  <c r="H76" i="18"/>
  <c r="G76" i="18"/>
  <c r="F76" i="18"/>
  <c r="E76" i="18"/>
  <c r="E75" i="18" s="1"/>
  <c r="D76" i="18"/>
  <c r="AX75" i="18"/>
  <c r="AW75" i="18"/>
  <c r="AV75" i="18"/>
  <c r="AU75" i="18"/>
  <c r="AT75" i="18"/>
  <c r="AS75" i="18"/>
  <c r="AR75" i="18"/>
  <c r="AQ75" i="18"/>
  <c r="AP75" i="18"/>
  <c r="AO75" i="18"/>
  <c r="AN75" i="18"/>
  <c r="AM75" i="18"/>
  <c r="AL75" i="18"/>
  <c r="AK75" i="18"/>
  <c r="AJ75" i="18"/>
  <c r="AI75" i="18"/>
  <c r="AH75" i="18"/>
  <c r="AG75" i="18"/>
  <c r="AF75" i="18"/>
  <c r="AE75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C68" i="18" l="1"/>
  <c r="C76" i="18"/>
  <c r="C75" i="18" s="1"/>
  <c r="D75" i="18"/>
  <c r="H44" i="18" l="1"/>
  <c r="G44" i="18"/>
  <c r="F44" i="18"/>
  <c r="E44" i="18"/>
  <c r="D44" i="18"/>
  <c r="H43" i="18"/>
  <c r="G43" i="18"/>
  <c r="F43" i="18"/>
  <c r="E43" i="18"/>
  <c r="D43" i="18"/>
  <c r="H42" i="18"/>
  <c r="G42" i="18"/>
  <c r="F42" i="18"/>
  <c r="E42" i="18"/>
  <c r="D42" i="18"/>
  <c r="H41" i="18"/>
  <c r="G41" i="18"/>
  <c r="F41" i="18"/>
  <c r="E41" i="18"/>
  <c r="D41" i="18"/>
  <c r="H40" i="18"/>
  <c r="G40" i="18"/>
  <c r="F40" i="18"/>
  <c r="E40" i="18"/>
  <c r="D40" i="18"/>
  <c r="H39" i="18"/>
  <c r="G39" i="18"/>
  <c r="F39" i="18"/>
  <c r="E39" i="18"/>
  <c r="D39" i="18"/>
  <c r="H38" i="18"/>
  <c r="G38" i="18"/>
  <c r="F38" i="18"/>
  <c r="E38" i="18"/>
  <c r="D38" i="18"/>
  <c r="H37" i="18"/>
  <c r="G37" i="18"/>
  <c r="F37" i="18"/>
  <c r="E37" i="18"/>
  <c r="D37" i="18"/>
  <c r="H36" i="18"/>
  <c r="G36" i="18"/>
  <c r="F36" i="18"/>
  <c r="E36" i="18"/>
  <c r="D36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3" i="18"/>
  <c r="G33" i="18"/>
  <c r="F33" i="18"/>
  <c r="E33" i="18"/>
  <c r="D33" i="18"/>
  <c r="H32" i="18"/>
  <c r="G32" i="18"/>
  <c r="F32" i="18"/>
  <c r="E32" i="18"/>
  <c r="D32" i="18"/>
  <c r="H31" i="18"/>
  <c r="G31" i="18"/>
  <c r="F31" i="18"/>
  <c r="E31" i="18"/>
  <c r="D31" i="18"/>
  <c r="H30" i="18"/>
  <c r="G30" i="18"/>
  <c r="F30" i="18"/>
  <c r="E30" i="18"/>
  <c r="D30" i="18"/>
  <c r="H29" i="18"/>
  <c r="G29" i="18"/>
  <c r="F29" i="18"/>
  <c r="E29" i="18"/>
  <c r="D29" i="18"/>
  <c r="H28" i="18"/>
  <c r="G28" i="18"/>
  <c r="F28" i="18"/>
  <c r="E28" i="18"/>
  <c r="D28" i="18"/>
  <c r="H27" i="18"/>
  <c r="G27" i="18"/>
  <c r="F27" i="18"/>
  <c r="E27" i="18"/>
  <c r="D27" i="18"/>
  <c r="H26" i="18"/>
  <c r="G26" i="18"/>
  <c r="F26" i="18"/>
  <c r="E26" i="18"/>
  <c r="D26" i="18"/>
  <c r="H25" i="18"/>
  <c r="G25" i="18"/>
  <c r="F25" i="18"/>
  <c r="E25" i="18"/>
  <c r="D25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19" i="18"/>
  <c r="G19" i="18"/>
  <c r="F19" i="18"/>
  <c r="E19" i="18"/>
  <c r="D19" i="18"/>
  <c r="H18" i="18"/>
  <c r="G18" i="18"/>
  <c r="F18" i="18"/>
  <c r="E18" i="18"/>
  <c r="D18" i="18"/>
  <c r="H17" i="18"/>
  <c r="G17" i="18"/>
  <c r="F17" i="18"/>
  <c r="E17" i="18"/>
  <c r="D17" i="18"/>
  <c r="H16" i="18"/>
  <c r="G16" i="18"/>
  <c r="F16" i="18"/>
  <c r="E16" i="18"/>
  <c r="D16" i="18"/>
  <c r="H15" i="18"/>
  <c r="G15" i="18"/>
  <c r="F15" i="18"/>
  <c r="E15" i="18"/>
  <c r="D15" i="18"/>
  <c r="H14" i="18"/>
  <c r="G14" i="18"/>
  <c r="F14" i="18"/>
  <c r="E14" i="18"/>
  <c r="D14" i="18"/>
  <c r="AX13" i="18"/>
  <c r="AV13" i="18"/>
  <c r="AU13" i="18"/>
  <c r="AT13" i="18"/>
  <c r="AS13" i="18"/>
  <c r="AR13" i="18"/>
  <c r="AQ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I46" i="18"/>
  <c r="F35" i="18" l="1"/>
  <c r="F24" i="18"/>
  <c r="C27" i="18"/>
  <c r="D13" i="18"/>
  <c r="H13" i="18"/>
  <c r="F13" i="18"/>
  <c r="C14" i="18"/>
  <c r="C18" i="18"/>
  <c r="D35" i="18"/>
  <c r="C36" i="18"/>
  <c r="C44" i="18"/>
  <c r="D24" i="18"/>
  <c r="C31" i="18"/>
  <c r="H35" i="18"/>
  <c r="H24" i="18"/>
  <c r="C17" i="18"/>
  <c r="C26" i="18"/>
  <c r="C30" i="18"/>
  <c r="C39" i="18"/>
  <c r="C16" i="18"/>
  <c r="C25" i="18"/>
  <c r="C29" i="18"/>
  <c r="C33" i="18"/>
  <c r="C42" i="18"/>
  <c r="G13" i="18"/>
  <c r="G24" i="18"/>
  <c r="E13" i="18"/>
  <c r="C15" i="18"/>
  <c r="C19" i="18"/>
  <c r="E24" i="18"/>
  <c r="C28" i="18"/>
  <c r="C32" i="18"/>
  <c r="C37" i="18"/>
  <c r="C41" i="18"/>
  <c r="G35" i="18"/>
  <c r="E35" i="18"/>
  <c r="C43" i="18"/>
  <c r="C38" i="18"/>
  <c r="C40" i="18"/>
  <c r="C13" i="18" l="1"/>
  <c r="C24" i="18"/>
  <c r="C35" i="18"/>
  <c r="H82" i="18"/>
  <c r="G82" i="18"/>
  <c r="F82" i="18"/>
  <c r="E82" i="18"/>
  <c r="D82" i="18"/>
  <c r="H80" i="18"/>
  <c r="G80" i="18"/>
  <c r="F80" i="18"/>
  <c r="E80" i="18"/>
  <c r="D80" i="18"/>
  <c r="AX79" i="18"/>
  <c r="AW79" i="18"/>
  <c r="AV79" i="18"/>
  <c r="AU79" i="18"/>
  <c r="AT79" i="18"/>
  <c r="AS79" i="18"/>
  <c r="AR79" i="18"/>
  <c r="AQ79" i="18"/>
  <c r="AP79" i="18"/>
  <c r="AO79" i="18"/>
  <c r="AN79" i="18"/>
  <c r="AM79" i="18"/>
  <c r="AL79" i="18"/>
  <c r="AK79" i="18"/>
  <c r="AJ79" i="18"/>
  <c r="AI79" i="18"/>
  <c r="AH79" i="18"/>
  <c r="AG79" i="18"/>
  <c r="AF79" i="18"/>
  <c r="AE79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3" i="18"/>
  <c r="G73" i="18"/>
  <c r="F73" i="18"/>
  <c r="E73" i="18"/>
  <c r="D73" i="18"/>
  <c r="H72" i="18"/>
  <c r="G72" i="18"/>
  <c r="F72" i="18"/>
  <c r="E72" i="18"/>
  <c r="D72" i="18"/>
  <c r="H71" i="18"/>
  <c r="G71" i="18"/>
  <c r="F71" i="18"/>
  <c r="E71" i="18"/>
  <c r="D71" i="18"/>
  <c r="H70" i="18"/>
  <c r="G70" i="18"/>
  <c r="F70" i="18"/>
  <c r="E70" i="18"/>
  <c r="D70" i="18"/>
  <c r="H69" i="18"/>
  <c r="G69" i="18"/>
  <c r="F69" i="18"/>
  <c r="E69" i="18"/>
  <c r="D69" i="18"/>
  <c r="H67" i="18"/>
  <c r="G67" i="18"/>
  <c r="F67" i="18"/>
  <c r="E67" i="18"/>
  <c r="D67" i="18"/>
  <c r="H66" i="18"/>
  <c r="G66" i="18"/>
  <c r="F66" i="18"/>
  <c r="E66" i="18"/>
  <c r="D66" i="18"/>
  <c r="H65" i="18"/>
  <c r="G65" i="18"/>
  <c r="F65" i="18"/>
  <c r="E65" i="18"/>
  <c r="D65" i="18"/>
  <c r="H64" i="18"/>
  <c r="G64" i="18"/>
  <c r="F64" i="18"/>
  <c r="E64" i="18"/>
  <c r="D64" i="18"/>
  <c r="H63" i="18"/>
  <c r="G63" i="18"/>
  <c r="F63" i="18"/>
  <c r="E63" i="18"/>
  <c r="D63" i="18"/>
  <c r="H62" i="18"/>
  <c r="G62" i="18"/>
  <c r="F62" i="18"/>
  <c r="E62" i="18"/>
  <c r="D62" i="18"/>
  <c r="H61" i="18"/>
  <c r="G61" i="18"/>
  <c r="F61" i="18"/>
  <c r="E61" i="18"/>
  <c r="D61" i="18"/>
  <c r="H60" i="18"/>
  <c r="G60" i="18"/>
  <c r="F60" i="18"/>
  <c r="E60" i="18"/>
  <c r="D60" i="18"/>
  <c r="H59" i="18"/>
  <c r="G59" i="18"/>
  <c r="F59" i="18"/>
  <c r="E59" i="18"/>
  <c r="D59" i="18"/>
  <c r="H58" i="18"/>
  <c r="G58" i="18"/>
  <c r="F58" i="18"/>
  <c r="E58" i="18"/>
  <c r="D58" i="18"/>
  <c r="H57" i="18"/>
  <c r="G57" i="18"/>
  <c r="F57" i="18"/>
  <c r="E57" i="18"/>
  <c r="D57" i="18"/>
  <c r="H56" i="18"/>
  <c r="G56" i="18"/>
  <c r="F56" i="18"/>
  <c r="E56" i="18"/>
  <c r="D56" i="18"/>
  <c r="H55" i="18"/>
  <c r="G55" i="18"/>
  <c r="F55" i="18"/>
  <c r="E55" i="18"/>
  <c r="D55" i="18"/>
  <c r="H54" i="18"/>
  <c r="G54" i="18"/>
  <c r="F54" i="18"/>
  <c r="E54" i="18"/>
  <c r="D54" i="18"/>
  <c r="H53" i="18"/>
  <c r="G53" i="18"/>
  <c r="F53" i="18"/>
  <c r="E53" i="18"/>
  <c r="D53" i="18"/>
  <c r="H52" i="18"/>
  <c r="G52" i="18"/>
  <c r="F52" i="18"/>
  <c r="E52" i="18"/>
  <c r="D52" i="18"/>
  <c r="H51" i="18"/>
  <c r="G51" i="18"/>
  <c r="F51" i="18"/>
  <c r="E51" i="18"/>
  <c r="D51" i="18"/>
  <c r="H50" i="18"/>
  <c r="G50" i="18"/>
  <c r="F50" i="18"/>
  <c r="E50" i="18"/>
  <c r="D50" i="18"/>
  <c r="H49" i="18"/>
  <c r="G49" i="18"/>
  <c r="F49" i="18"/>
  <c r="E49" i="18"/>
  <c r="D49" i="18"/>
  <c r="H48" i="18"/>
  <c r="G48" i="18"/>
  <c r="F48" i="18"/>
  <c r="E48" i="18"/>
  <c r="D48" i="18"/>
  <c r="H47" i="18"/>
  <c r="G47" i="18"/>
  <c r="F47" i="18"/>
  <c r="E47" i="18"/>
  <c r="D47" i="18"/>
  <c r="AX46" i="18"/>
  <c r="AX85" i="18" s="1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E79" i="18" l="1"/>
  <c r="F79" i="18"/>
  <c r="G79" i="18"/>
  <c r="C80" i="18"/>
  <c r="D79" i="18"/>
  <c r="C73" i="18"/>
  <c r="C70" i="18"/>
  <c r="C64" i="18"/>
  <c r="C56" i="18"/>
  <c r="C48" i="18"/>
  <c r="H79" i="18"/>
  <c r="AW85" i="18"/>
  <c r="F46" i="18"/>
  <c r="C50" i="18"/>
  <c r="C54" i="18"/>
  <c r="C61" i="18"/>
  <c r="C69" i="18"/>
  <c r="C58" i="18"/>
  <c r="C62" i="18"/>
  <c r="C66" i="18"/>
  <c r="C52" i="18"/>
  <c r="C53" i="18"/>
  <c r="C60" i="18"/>
  <c r="C71" i="18"/>
  <c r="E46" i="18"/>
  <c r="C49" i="18"/>
  <c r="C57" i="18"/>
  <c r="C65" i="18"/>
  <c r="C47" i="18"/>
  <c r="C55" i="18"/>
  <c r="C63" i="18"/>
  <c r="C72" i="18"/>
  <c r="G46" i="18"/>
  <c r="Q85" i="18"/>
  <c r="AC85" i="18"/>
  <c r="AG85" i="18"/>
  <c r="AK85" i="18"/>
  <c r="AS85" i="18"/>
  <c r="D46" i="18"/>
  <c r="H46" i="18"/>
  <c r="C51" i="18"/>
  <c r="C59" i="18"/>
  <c r="C67" i="18"/>
  <c r="C82" i="18"/>
  <c r="I85" i="18"/>
  <c r="M85" i="18"/>
  <c r="AV85" i="18"/>
  <c r="AU85" i="18"/>
  <c r="AT85" i="18"/>
  <c r="AR85" i="18"/>
  <c r="AQ85" i="18"/>
  <c r="AP85" i="18"/>
  <c r="AO85" i="18"/>
  <c r="AN85" i="18"/>
  <c r="AM85" i="18"/>
  <c r="AL85" i="18"/>
  <c r="AJ85" i="18"/>
  <c r="AI85" i="18"/>
  <c r="AH85" i="18"/>
  <c r="AF85" i="18"/>
  <c r="AE85" i="18"/>
  <c r="AB85" i="18"/>
  <c r="Z85" i="18"/>
  <c r="Y85" i="18"/>
  <c r="X85" i="18"/>
  <c r="W85" i="18"/>
  <c r="V85" i="18"/>
  <c r="U85" i="18"/>
  <c r="T85" i="18"/>
  <c r="S85" i="18"/>
  <c r="R85" i="18"/>
  <c r="P85" i="18"/>
  <c r="O85" i="18"/>
  <c r="N85" i="18"/>
  <c r="L85" i="18"/>
  <c r="K85" i="18"/>
  <c r="J85" i="18"/>
  <c r="C79" i="18" l="1"/>
  <c r="C46" i="18"/>
  <c r="C85" i="18" s="1"/>
  <c r="C86" i="18" s="1"/>
  <c r="D85" i="18"/>
  <c r="P87" i="18"/>
  <c r="P86" i="18"/>
  <c r="AR87" i="18"/>
  <c r="AR86" i="18"/>
  <c r="AK86" i="18"/>
  <c r="AK87" i="18"/>
  <c r="W87" i="18"/>
  <c r="H85" i="18"/>
  <c r="AA85" i="18"/>
  <c r="W86" i="18" s="1"/>
  <c r="E85" i="18"/>
  <c r="AD85" i="18"/>
  <c r="I86" i="18"/>
  <c r="I87" i="18"/>
  <c r="F85" i="18"/>
  <c r="G85" i="18"/>
  <c r="C87" i="18" l="1"/>
  <c r="AD86" i="18"/>
  <c r="AD87" i="18"/>
</calcChain>
</file>

<file path=xl/sharedStrings.xml><?xml version="1.0" encoding="utf-8"?>
<sst xmlns="http://schemas.openxmlformats.org/spreadsheetml/2006/main" count="220" uniqueCount="119">
  <si>
    <t>PAŃSTWOWA  WYŻSZA  SZKOŁA  ZAWODOWA IM. WITELONA</t>
  </si>
  <si>
    <t>PLAN STUDIÓW</t>
  </si>
  <si>
    <t>W LEGNICY</t>
  </si>
  <si>
    <t xml:space="preserve"> </t>
  </si>
  <si>
    <t>Ogółem liczba godzin</t>
  </si>
  <si>
    <t>Liczba godzin zajęć w semestrach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</si>
  <si>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</si>
  <si>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</si>
  <si>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</si>
  <si>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</si>
  <si>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</si>
  <si>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</si>
  <si>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</si>
  <si>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</si>
  <si>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</si>
  <si>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</si>
  <si>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</si>
  <si>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PZ</t>
  </si>
  <si>
    <t>zoc / E</t>
  </si>
  <si>
    <t>ECTS</t>
  </si>
  <si>
    <t>Ć</t>
  </si>
  <si>
    <t>A.</t>
  </si>
  <si>
    <t>MODUŁY KSZTAŁCENIA OGÓLNEGO</t>
  </si>
  <si>
    <t>Wychowanie fizyczne</t>
  </si>
  <si>
    <t>zoc</t>
  </si>
  <si>
    <t>Ochrona własności intelektualnej</t>
  </si>
  <si>
    <t>Szkolenie biblioteczne</t>
  </si>
  <si>
    <t>B.</t>
  </si>
  <si>
    <t>MODUŁY KSZTAŁCENIA PODSTAWOWEGO</t>
  </si>
  <si>
    <t>C.</t>
  </si>
  <si>
    <t xml:space="preserve">MODUŁY KSZTAŁCENIA KIERUNKOWEGO </t>
  </si>
  <si>
    <t>PRAKTYKI ZAWODOWE</t>
  </si>
  <si>
    <t>PRACA DYPLOMOWA</t>
  </si>
  <si>
    <t>LICZBA GODZIN OGÓŁEM</t>
  </si>
  <si>
    <t>Liczba godzin w semestrze</t>
  </si>
  <si>
    <t>Liczba godzin bez praktyk zawodowych</t>
  </si>
  <si>
    <t>W - wykład</t>
  </si>
  <si>
    <t xml:space="preserve">Ć - ćwiczenia </t>
  </si>
  <si>
    <t>S - seminarium</t>
  </si>
  <si>
    <t xml:space="preserve">    Podpis Dziekana</t>
  </si>
  <si>
    <t>PZ - praktyki zawodowe</t>
  </si>
  <si>
    <t>WYDZIAŁ NAUK SPOŁECZNYCH I HUMANISTYCZNYCH</t>
  </si>
  <si>
    <r>
      <t xml:space="preserve">Profil kształcenia: </t>
    </r>
    <r>
      <rPr>
        <b/>
        <sz val="24"/>
        <rFont val="Times New Roman"/>
        <family val="1"/>
        <charset val="238"/>
      </rPr>
      <t>praktyczny</t>
    </r>
  </si>
  <si>
    <r>
      <t>Kierunek:</t>
    </r>
    <r>
      <rPr>
        <b/>
        <sz val="24"/>
        <rFont val="Times New Roman"/>
        <family val="1"/>
        <charset val="238"/>
      </rPr>
      <t xml:space="preserve"> Pedagogika </t>
    </r>
  </si>
  <si>
    <t>Nazwa modułu/przedmiotu</t>
  </si>
  <si>
    <t>Psychologia rozwoju człowieka</t>
  </si>
  <si>
    <t>Psychologia społeczna</t>
  </si>
  <si>
    <t>Historia wychowania</t>
  </si>
  <si>
    <t>Pedagogika społeczna</t>
  </si>
  <si>
    <t>Teoretyczne podstawy wychowania</t>
  </si>
  <si>
    <t>Teoretyczne podstawy kształcenia</t>
  </si>
  <si>
    <t>Diagnostyka pedagogiczna</t>
  </si>
  <si>
    <t>Media w edukacji</t>
  </si>
  <si>
    <t>Seminarium dyplomowe</t>
  </si>
  <si>
    <t>WT</t>
  </si>
  <si>
    <t>E</t>
  </si>
  <si>
    <t>WT - warsztaty</t>
  </si>
  <si>
    <t>Liczba godzin w semestrze ogółem</t>
  </si>
  <si>
    <t>zal</t>
  </si>
  <si>
    <t xml:space="preserve">Wprowadzenie do socjologii   </t>
  </si>
  <si>
    <t xml:space="preserve">Socjologia edukacji </t>
  </si>
  <si>
    <t xml:space="preserve">Wprowadzenie do psychologii </t>
  </si>
  <si>
    <t>Warsztaty umiejętności wychowawczych</t>
  </si>
  <si>
    <t xml:space="preserve">                   </t>
  </si>
  <si>
    <r>
      <t>Studia:</t>
    </r>
    <r>
      <rPr>
        <b/>
        <sz val="24"/>
        <rFont val="Times New Roman"/>
        <family val="1"/>
        <charset val="238"/>
      </rPr>
      <t xml:space="preserve"> pierwszego stopnia - stacjonarne</t>
    </r>
  </si>
  <si>
    <t>MODUŁY KSZTAŁCENIA SPECJALNOŚCIOWEGO</t>
  </si>
  <si>
    <t>E.</t>
  </si>
  <si>
    <t>F.</t>
  </si>
  <si>
    <t>Legenda:</t>
  </si>
  <si>
    <t>D.</t>
  </si>
  <si>
    <t>G.</t>
  </si>
  <si>
    <t>dla studentów rozpoczynających naukę w roku akademickim 2016/2017</t>
  </si>
  <si>
    <r>
      <t xml:space="preserve">Specjalności: </t>
    </r>
    <r>
      <rPr>
        <b/>
        <sz val="24"/>
        <rFont val="Times New Roman"/>
        <family val="1"/>
        <charset val="238"/>
      </rPr>
      <t xml:space="preserve"> pedagogika opiekuńczo-wychowawcza z pomocą rodzinie</t>
    </r>
  </si>
  <si>
    <t>Pedagogika opiekuńczo-wychowawcza</t>
  </si>
  <si>
    <t>Pedagogika zabawy i czasu wolnego</t>
  </si>
  <si>
    <t>Opieka i wychowanie małego dziecka</t>
  </si>
  <si>
    <t>Metodyka pracy asystenta rodziny</t>
  </si>
  <si>
    <t>Aktywizacja zawodowa bezrobotnych</t>
  </si>
  <si>
    <t>Metody badań pedagogicznych</t>
  </si>
  <si>
    <t>Język obcy</t>
  </si>
  <si>
    <t>Szkolenie BHP</t>
  </si>
  <si>
    <t>Przygotowanie do praktyk zawodowych</t>
  </si>
  <si>
    <t xml:space="preserve">Wprowadzenie do pedagogiki </t>
  </si>
  <si>
    <t>z dnia 13 czerwca 2016 r.</t>
  </si>
  <si>
    <t>Nauk Społecznych i Humanistycznych</t>
  </si>
  <si>
    <t>Uchwała Nr II/27 Rady Wydziału</t>
  </si>
  <si>
    <t>Technologia informacyjna</t>
  </si>
  <si>
    <t>Moduł ogólnouczelniany do wyboru 1</t>
  </si>
  <si>
    <t>Moduł ogólnouczelniany do wyboru 2</t>
  </si>
  <si>
    <t>Lp.</t>
  </si>
  <si>
    <t>MODUŁY DO WYBORU</t>
  </si>
  <si>
    <t>Biomedyczne podstawy rozwoju i wychowania</t>
  </si>
  <si>
    <t>Wybrane zagadnienia z filozofii i etyki</t>
  </si>
  <si>
    <t>Komunikacja społeczna</t>
  </si>
  <si>
    <t xml:space="preserve">Praktyka </t>
  </si>
  <si>
    <t>Prawo rodzinne i opiekuńcze</t>
  </si>
  <si>
    <t>Instytucjonalne formy wsparcia dziecka i rodziny</t>
  </si>
  <si>
    <t xml:space="preserve">Pedagogika rodziny </t>
  </si>
  <si>
    <t>Metodyka pracy opiekuńczo-wychowawczej</t>
  </si>
  <si>
    <t>Profilaktyka uzależnień</t>
  </si>
  <si>
    <t>Podstawy gerontologii społecznej</t>
  </si>
  <si>
    <t>Wybrane zagadnienia pedagogiki specjalnej</t>
  </si>
  <si>
    <t>Warsztaty socjoterapii</t>
  </si>
  <si>
    <t>Arteterapia</t>
  </si>
  <si>
    <t>Diagnoza i terapia rodziny</t>
  </si>
  <si>
    <t>Podstawy pracy socjalnej</t>
  </si>
  <si>
    <t xml:space="preserve">Poradnictwo wychowawcze i rodzinne </t>
  </si>
  <si>
    <t>Trening umiejętności interpersonalnych</t>
  </si>
  <si>
    <t>Pierwsza pomoc przedmedyczna</t>
  </si>
  <si>
    <t>Diagnoza instytucji opiekuńczo-wychowawczych</t>
  </si>
  <si>
    <t>Superwizja pracy pedagoga</t>
  </si>
  <si>
    <t>Zajęcia muzyczno-ruchowe</t>
  </si>
  <si>
    <t>Przedmiot do wyboru 1</t>
  </si>
  <si>
    <t>Przedmiot do wyboru 2</t>
  </si>
  <si>
    <t>Konstruowanie programów opiekuńczo-wychowawczych         i profilaktycznych</t>
  </si>
  <si>
    <t>Opieka i aktywizacja osób starszych</t>
  </si>
  <si>
    <t xml:space="preserve">Interwencja kryzysowa </t>
  </si>
  <si>
    <t>Metodyka pracy mediatora rodzinnego</t>
  </si>
  <si>
    <t>zoc/E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</si>
</sst>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Arial CE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24"/>
      <color indexed="10"/>
      <name val="Times New Roman"/>
      <family val="1"/>
      <charset val="238"/>
    </font>
    <font>
      <sz val="17"/>
      <color indexed="1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u/>
      <sz val="16"/>
      <name val="Times New Roman"/>
      <family val="1"/>
      <charset val="238"/>
    </font>
    <font>
      <i/>
      <sz val="18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2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20">
    <xf numFmtId="0" fontId="0" fillId="0" borderId="0" xfId="0"/>
    <xf numFmtId="0" fontId="16" fillId="12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8" fillId="0" borderId="0" xfId="0" applyFont="1" applyFill="1" applyAlignment="1"/>
    <xf numFmtId="0" fontId="17" fillId="0" borderId="0" xfId="0" applyFont="1" applyFill="1" applyAlignment="1"/>
    <xf numFmtId="0" fontId="18" fillId="0" borderId="0" xfId="0" applyFont="1" applyFill="1"/>
    <xf numFmtId="0" fontId="18" fillId="12" borderId="0" xfId="0" applyFont="1" applyFill="1"/>
    <xf numFmtId="0" fontId="18" fillId="12" borderId="0" xfId="0" applyFont="1" applyFill="1" applyAlignment="1"/>
    <xf numFmtId="0" fontId="19" fillId="12" borderId="0" xfId="0" applyFont="1" applyFill="1" applyAlignment="1"/>
    <xf numFmtId="0" fontId="19" fillId="12" borderId="0" xfId="0" applyFont="1" applyFill="1" applyBorder="1" applyAlignment="1"/>
    <xf numFmtId="0" fontId="15" fillId="12" borderId="0" xfId="0" applyFont="1" applyFill="1" applyAlignment="1"/>
    <xf numFmtId="0" fontId="15" fillId="12" borderId="0" xfId="0" applyFont="1" applyFill="1"/>
    <xf numFmtId="0" fontId="15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Continuous"/>
    </xf>
    <xf numFmtId="0" fontId="16" fillId="12" borderId="0" xfId="0" applyFont="1" applyFill="1" applyAlignment="1">
      <alignment horizontal="centerContinuous"/>
    </xf>
    <xf numFmtId="0" fontId="18" fillId="12" borderId="0" xfId="0" applyFont="1" applyFill="1" applyAlignment="1">
      <alignment horizontal="center"/>
    </xf>
    <xf numFmtId="0" fontId="17" fillId="12" borderId="0" xfId="0" applyFont="1" applyFill="1" applyAlignment="1"/>
    <xf numFmtId="0" fontId="18" fillId="12" borderId="0" xfId="0" applyFont="1" applyFill="1" applyBorder="1" applyAlignment="1"/>
    <xf numFmtId="0" fontId="16" fillId="12" borderId="0" xfId="0" applyFont="1" applyFill="1" applyAlignment="1"/>
    <xf numFmtId="0" fontId="16" fillId="12" borderId="0" xfId="0" applyFont="1" applyFill="1"/>
    <xf numFmtId="0" fontId="18" fillId="12" borderId="0" xfId="0" applyFont="1" applyFill="1" applyAlignment="1">
      <alignment horizontal="left"/>
    </xf>
    <xf numFmtId="0" fontId="21" fillId="12" borderId="0" xfId="0" applyFont="1" applyFill="1" applyAlignment="1">
      <alignment horizontal="center"/>
    </xf>
    <xf numFmtId="0" fontId="22" fillId="12" borderId="0" xfId="0" applyFont="1" applyFill="1" applyAlignment="1">
      <alignment horizontal="left"/>
    </xf>
    <xf numFmtId="0" fontId="22" fillId="12" borderId="0" xfId="0" applyFont="1" applyFill="1" applyAlignment="1">
      <alignment horizontal="center"/>
    </xf>
    <xf numFmtId="0" fontId="23" fillId="0" borderId="0" xfId="0" applyFont="1" applyFill="1" applyAlignment="1"/>
    <xf numFmtId="0" fontId="23" fillId="12" borderId="0" xfId="0" applyFont="1" applyFill="1"/>
    <xf numFmtId="0" fontId="23" fillId="12" borderId="0" xfId="0" applyFont="1" applyFill="1" applyAlignment="1"/>
    <xf numFmtId="0" fontId="24" fillId="12" borderId="0" xfId="0" applyFont="1" applyFill="1"/>
    <xf numFmtId="0" fontId="23" fillId="12" borderId="0" xfId="0" applyFont="1" applyFill="1" applyBorder="1" applyAlignment="1"/>
    <xf numFmtId="0" fontId="25" fillId="12" borderId="10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left"/>
    </xf>
    <xf numFmtId="0" fontId="25" fillId="0" borderId="11" xfId="0" applyFont="1" applyFill="1" applyBorder="1" applyAlignment="1"/>
    <xf numFmtId="0" fontId="25" fillId="12" borderId="11" xfId="0" applyFont="1" applyFill="1" applyBorder="1" applyAlignment="1"/>
    <xf numFmtId="0" fontId="25" fillId="12" borderId="12" xfId="0" applyFont="1" applyFill="1" applyBorder="1" applyAlignment="1"/>
    <xf numFmtId="0" fontId="27" fillId="12" borderId="0" xfId="0" applyFont="1" applyFill="1" applyBorder="1" applyAlignment="1"/>
    <xf numFmtId="0" fontId="26" fillId="12" borderId="13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14" xfId="0" applyFont="1" applyFill="1" applyBorder="1" applyAlignment="1">
      <alignment horizontal="center"/>
    </xf>
    <xf numFmtId="0" fontId="29" fillId="12" borderId="0" xfId="0" applyFont="1" applyFill="1" applyBorder="1" applyAlignment="1"/>
    <xf numFmtId="0" fontId="26" fillId="12" borderId="15" xfId="0" applyFont="1" applyFill="1" applyBorder="1" applyAlignment="1">
      <alignment horizontal="center"/>
    </xf>
    <xf numFmtId="0" fontId="26" fillId="12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textRotation="90"/>
    </xf>
    <xf numFmtId="0" fontId="26" fillId="12" borderId="16" xfId="0" applyFont="1" applyFill="1" applyBorder="1" applyAlignment="1">
      <alignment horizontal="center" textRotation="90"/>
    </xf>
    <xf numFmtId="0" fontId="26" fillId="12" borderId="18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 textRotation="90"/>
    </xf>
    <xf numFmtId="0" fontId="26" fillId="12" borderId="19" xfId="0" applyFont="1" applyFill="1" applyBorder="1" applyAlignment="1">
      <alignment horizontal="center" textRotation="90"/>
    </xf>
    <xf numFmtId="0" fontId="26" fillId="12" borderId="17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textRotation="90"/>
    </xf>
    <xf numFmtId="0" fontId="27" fillId="0" borderId="0" xfId="0" applyFont="1" applyFill="1" applyBorder="1" applyAlignment="1"/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12" borderId="24" xfId="0" applyFont="1" applyFill="1" applyBorder="1" applyAlignment="1">
      <alignment horizontal="center"/>
    </xf>
    <xf numFmtId="0" fontId="20" fillId="12" borderId="25" xfId="0" applyFont="1" applyFill="1" applyBorder="1" applyAlignment="1">
      <alignment horizontal="center"/>
    </xf>
    <xf numFmtId="0" fontId="20" fillId="12" borderId="26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0" fontId="20" fillId="12" borderId="37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12" borderId="41" xfId="0" applyFont="1" applyFill="1" applyBorder="1" applyAlignment="1">
      <alignment horizontal="center"/>
    </xf>
    <xf numFmtId="0" fontId="20" fillId="12" borderId="42" xfId="0" applyFont="1" applyFill="1" applyBorder="1" applyAlignment="1">
      <alignment horizontal="center"/>
    </xf>
    <xf numFmtId="0" fontId="20" fillId="12" borderId="43" xfId="0" applyFont="1" applyFill="1" applyBorder="1" applyAlignment="1">
      <alignment horizontal="center"/>
    </xf>
    <xf numFmtId="0" fontId="20" fillId="12" borderId="35" xfId="0" applyFont="1" applyFill="1" applyBorder="1" applyAlignment="1">
      <alignment horizontal="center"/>
    </xf>
    <xf numFmtId="0" fontId="20" fillId="12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12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12" borderId="30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44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left"/>
    </xf>
    <xf numFmtId="0" fontId="32" fillId="12" borderId="0" xfId="0" applyFont="1" applyFill="1" applyBorder="1" applyAlignment="1">
      <alignment horizontal="center"/>
    </xf>
    <xf numFmtId="0" fontId="31" fillId="12" borderId="0" xfId="0" applyFont="1" applyFill="1" applyBorder="1" applyAlignment="1">
      <alignment horizontal="center"/>
    </xf>
    <xf numFmtId="0" fontId="26" fillId="12" borderId="51" xfId="0" applyFont="1" applyFill="1" applyBorder="1" applyAlignment="1">
      <alignment horizontal="left" vertical="center" wrapText="1"/>
    </xf>
    <xf numFmtId="0" fontId="19" fillId="12" borderId="0" xfId="0" applyFont="1" applyFill="1" applyBorder="1" applyAlignment="1">
      <alignment vertical="center" wrapText="1"/>
    </xf>
    <xf numFmtId="0" fontId="26" fillId="12" borderId="31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left"/>
    </xf>
    <xf numFmtId="3" fontId="16" fillId="1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6" fillId="12" borderId="0" xfId="0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33" fillId="12" borderId="0" xfId="0" applyFont="1" applyFill="1" applyBorder="1" applyAlignment="1"/>
    <xf numFmtId="0" fontId="34" fillId="12" borderId="0" xfId="0" applyFont="1" applyFill="1" applyBorder="1" applyAlignment="1"/>
    <xf numFmtId="0" fontId="35" fillId="12" borderId="0" xfId="0" applyFont="1" applyFill="1" applyBorder="1" applyAlignment="1">
      <alignment horizontal="center"/>
    </xf>
    <xf numFmtId="0" fontId="36" fillId="12" borderId="0" xfId="0" applyFont="1" applyFill="1" applyBorder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7" fillId="12" borderId="0" xfId="0" applyFont="1" applyFill="1" applyBorder="1" applyAlignment="1"/>
    <xf numFmtId="0" fontId="17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 wrapText="1"/>
    </xf>
    <xf numFmtId="0" fontId="18" fillId="12" borderId="0" xfId="0" applyFont="1" applyFill="1" applyAlignment="1">
      <alignment horizontal="left" wrapText="1"/>
    </xf>
    <xf numFmtId="0" fontId="38" fillId="12" borderId="0" xfId="0" applyFont="1" applyFill="1" applyAlignment="1">
      <alignment horizontal="left"/>
    </xf>
    <xf numFmtId="0" fontId="16" fillId="12" borderId="0" xfId="0" applyFont="1" applyFill="1" applyBorder="1" applyAlignment="1"/>
    <xf numFmtId="0" fontId="30" fillId="12" borderId="54" xfId="0" applyFont="1" applyFill="1" applyBorder="1" applyAlignment="1">
      <alignment horizontal="center"/>
    </xf>
    <xf numFmtId="0" fontId="20" fillId="12" borderId="55" xfId="0" applyFont="1" applyFill="1" applyBorder="1" applyAlignment="1">
      <alignment horizontal="left" wrapText="1"/>
    </xf>
    <xf numFmtId="0" fontId="30" fillId="12" borderId="15" xfId="0" applyFont="1" applyFill="1" applyBorder="1" applyAlignment="1">
      <alignment horizontal="center"/>
    </xf>
    <xf numFmtId="0" fontId="30" fillId="13" borderId="54" xfId="0" applyFont="1" applyFill="1" applyBorder="1" applyAlignment="1">
      <alignment horizontal="center"/>
    </xf>
    <xf numFmtId="0" fontId="30" fillId="13" borderId="57" xfId="0" applyFont="1" applyFill="1" applyBorder="1" applyAlignment="1">
      <alignment horizontal="left"/>
    </xf>
    <xf numFmtId="0" fontId="30" fillId="13" borderId="51" xfId="0" applyFont="1" applyFill="1" applyBorder="1" applyAlignment="1">
      <alignment horizontal="center"/>
    </xf>
    <xf numFmtId="0" fontId="30" fillId="13" borderId="52" xfId="0" applyFont="1" applyFill="1" applyBorder="1" applyAlignment="1">
      <alignment horizontal="center"/>
    </xf>
    <xf numFmtId="0" fontId="30" fillId="13" borderId="58" xfId="0" applyFont="1" applyFill="1" applyBorder="1" applyAlignment="1">
      <alignment horizontal="center"/>
    </xf>
    <xf numFmtId="0" fontId="30" fillId="13" borderId="59" xfId="0" applyFont="1" applyFill="1" applyBorder="1" applyAlignment="1">
      <alignment horizontal="center"/>
    </xf>
    <xf numFmtId="0" fontId="30" fillId="13" borderId="6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wrapText="1"/>
    </xf>
    <xf numFmtId="0" fontId="30" fillId="12" borderId="62" xfId="0" applyFont="1" applyFill="1" applyBorder="1" applyAlignment="1">
      <alignment horizontal="center"/>
    </xf>
    <xf numFmtId="0" fontId="30" fillId="12" borderId="63" xfId="0" applyFont="1" applyFill="1" applyBorder="1" applyAlignment="1">
      <alignment horizontal="center"/>
    </xf>
    <xf numFmtId="0" fontId="30" fillId="12" borderId="64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12" borderId="49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 wrapText="1"/>
    </xf>
    <xf numFmtId="0" fontId="30" fillId="12" borderId="60" xfId="0" applyFont="1" applyFill="1" applyBorder="1" applyAlignment="1">
      <alignment horizontal="center"/>
    </xf>
    <xf numFmtId="0" fontId="30" fillId="12" borderId="65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left" wrapText="1"/>
    </xf>
    <xf numFmtId="0" fontId="30" fillId="12" borderId="17" xfId="0" applyFont="1" applyFill="1" applyBorder="1" applyAlignment="1">
      <alignment horizontal="center"/>
    </xf>
    <xf numFmtId="0" fontId="30" fillId="12" borderId="20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12" borderId="68" xfId="0" applyFont="1" applyFill="1" applyBorder="1" applyAlignment="1">
      <alignment horizontal="center"/>
    </xf>
    <xf numFmtId="0" fontId="20" fillId="12" borderId="69" xfId="0" applyFont="1" applyFill="1" applyBorder="1" applyAlignment="1">
      <alignment horizontal="center"/>
    </xf>
    <xf numFmtId="0" fontId="20" fillId="12" borderId="70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/>
    </xf>
    <xf numFmtId="0" fontId="25" fillId="12" borderId="54" xfId="0" applyFont="1" applyFill="1" applyBorder="1" applyAlignment="1">
      <alignment horizontal="center"/>
    </xf>
    <xf numFmtId="0" fontId="25" fillId="12" borderId="57" xfId="0" applyFont="1" applyFill="1" applyBorder="1" applyAlignment="1">
      <alignment horizontal="center"/>
    </xf>
    <xf numFmtId="0" fontId="25" fillId="12" borderId="72" xfId="0" applyFont="1" applyFill="1" applyBorder="1" applyAlignment="1">
      <alignment horizontal="center"/>
    </xf>
    <xf numFmtId="0" fontId="25" fillId="12" borderId="60" xfId="0" applyFont="1" applyFill="1" applyBorder="1" applyAlignment="1">
      <alignment horizontal="center"/>
    </xf>
    <xf numFmtId="0" fontId="25" fillId="12" borderId="73" xfId="0" applyFont="1" applyFill="1" applyBorder="1" applyAlignment="1">
      <alignment horizontal="center"/>
    </xf>
    <xf numFmtId="0" fontId="25" fillId="12" borderId="74" xfId="0" applyFont="1" applyFill="1" applyBorder="1" applyAlignment="1">
      <alignment horizontal="center"/>
    </xf>
    <xf numFmtId="0" fontId="20" fillId="12" borderId="74" xfId="0" applyFont="1" applyFill="1" applyBorder="1" applyAlignment="1">
      <alignment horizontal="center"/>
    </xf>
    <xf numFmtId="0" fontId="30" fillId="12" borderId="74" xfId="0" applyFont="1" applyFill="1" applyBorder="1" applyAlignment="1">
      <alignment horizontal="center"/>
    </xf>
    <xf numFmtId="0" fontId="30" fillId="12" borderId="75" xfId="0" applyFont="1" applyFill="1" applyBorder="1" applyAlignment="1">
      <alignment horizontal="center"/>
    </xf>
    <xf numFmtId="0" fontId="20" fillId="12" borderId="72" xfId="0" applyFont="1" applyFill="1" applyBorder="1" applyAlignment="1">
      <alignment horizontal="center"/>
    </xf>
    <xf numFmtId="0" fontId="30" fillId="12" borderId="72" xfId="0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0" fontId="30" fillId="13" borderId="73" xfId="0" applyFont="1" applyFill="1" applyBorder="1" applyAlignment="1">
      <alignment horizontal="left" wrapText="1"/>
    </xf>
    <xf numFmtId="0" fontId="30" fillId="13" borderId="77" xfId="0" applyFont="1" applyFill="1" applyBorder="1" applyAlignment="1">
      <alignment horizontal="center"/>
    </xf>
    <xf numFmtId="0" fontId="30" fillId="13" borderId="78" xfId="0" applyFont="1" applyFill="1" applyBorder="1" applyAlignment="1">
      <alignment horizontal="center"/>
    </xf>
    <xf numFmtId="0" fontId="30" fillId="13" borderId="79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 wrapText="1"/>
    </xf>
    <xf numFmtId="0" fontId="20" fillId="0" borderId="8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0" fillId="0" borderId="42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5" fillId="0" borderId="66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12" borderId="88" xfId="0" applyFont="1" applyFill="1" applyBorder="1" applyAlignment="1">
      <alignment horizontal="center"/>
    </xf>
    <xf numFmtId="0" fontId="20" fillId="12" borderId="86" xfId="0" applyFont="1" applyFill="1" applyBorder="1" applyAlignment="1">
      <alignment horizontal="center"/>
    </xf>
    <xf numFmtId="0" fontId="30" fillId="13" borderId="72" xfId="0" applyFont="1" applyFill="1" applyBorder="1" applyAlignment="1">
      <alignment horizontal="left" wrapText="1"/>
    </xf>
    <xf numFmtId="0" fontId="30" fillId="13" borderId="90" xfId="0" applyFont="1" applyFill="1" applyBorder="1" applyAlignment="1">
      <alignment horizontal="center"/>
    </xf>
    <xf numFmtId="0" fontId="30" fillId="13" borderId="72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30" fillId="13" borderId="65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center"/>
    </xf>
    <xf numFmtId="0" fontId="20" fillId="12" borderId="22" xfId="0" applyFont="1" applyFill="1" applyBorder="1" applyAlignment="1">
      <alignment horizontal="center"/>
    </xf>
    <xf numFmtId="0" fontId="20" fillId="12" borderId="66" xfId="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9" fontId="32" fillId="12" borderId="0" xfId="0" applyNumberFormat="1" applyFont="1" applyFill="1" applyBorder="1" applyAlignment="1">
      <alignment horizontal="center"/>
    </xf>
    <xf numFmtId="0" fontId="30" fillId="13" borderId="60" xfId="0" applyFont="1" applyFill="1" applyBorder="1" applyAlignment="1">
      <alignment horizontal="left" wrapText="1"/>
    </xf>
    <xf numFmtId="0" fontId="27" fillId="12" borderId="92" xfId="0" applyFont="1" applyFill="1" applyBorder="1" applyAlignment="1"/>
    <xf numFmtId="0" fontId="27" fillId="12" borderId="93" xfId="0" applyFont="1" applyFill="1" applyBorder="1" applyAlignment="1"/>
    <xf numFmtId="0" fontId="20" fillId="12" borderId="82" xfId="0" applyFont="1" applyFill="1" applyBorder="1" applyAlignment="1">
      <alignment horizontal="center"/>
    </xf>
    <xf numFmtId="0" fontId="30" fillId="13" borderId="11" xfId="0" applyFont="1" applyFill="1" applyBorder="1" applyAlignment="1">
      <alignment horizontal="center"/>
    </xf>
    <xf numFmtId="0" fontId="30" fillId="13" borderId="95" xfId="0" applyFont="1" applyFill="1" applyBorder="1" applyAlignment="1">
      <alignment horizontal="center"/>
    </xf>
    <xf numFmtId="0" fontId="20" fillId="13" borderId="60" xfId="0" applyFont="1" applyFill="1" applyBorder="1" applyAlignment="1">
      <alignment horizontal="center"/>
    </xf>
    <xf numFmtId="0" fontId="20" fillId="13" borderId="90" xfId="0" applyFont="1" applyFill="1" applyBorder="1" applyAlignment="1">
      <alignment horizontal="center"/>
    </xf>
    <xf numFmtId="0" fontId="20" fillId="13" borderId="54" xfId="0" applyFont="1" applyFill="1" applyBorder="1" applyAlignment="1">
      <alignment horizontal="center"/>
    </xf>
    <xf numFmtId="0" fontId="20" fillId="13" borderId="96" xfId="0" applyFont="1" applyFill="1" applyBorder="1" applyAlignment="1">
      <alignment horizontal="center"/>
    </xf>
    <xf numFmtId="0" fontId="20" fillId="13" borderId="97" xfId="0" applyFont="1" applyFill="1" applyBorder="1" applyAlignment="1">
      <alignment horizontal="center"/>
    </xf>
    <xf numFmtId="0" fontId="20" fillId="13" borderId="72" xfId="0" applyFont="1" applyFill="1" applyBorder="1" applyAlignment="1">
      <alignment horizontal="center"/>
    </xf>
    <xf numFmtId="0" fontId="20" fillId="13" borderId="98" xfId="0" applyFont="1" applyFill="1" applyBorder="1" applyAlignment="1">
      <alignment horizontal="center"/>
    </xf>
    <xf numFmtId="0" fontId="30" fillId="13" borderId="57" xfId="0" applyFont="1" applyFill="1" applyBorder="1" applyAlignment="1">
      <alignment horizontal="center"/>
    </xf>
    <xf numFmtId="0" fontId="20" fillId="13" borderId="99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center"/>
    </xf>
    <xf numFmtId="0" fontId="26" fillId="12" borderId="50" xfId="0" applyFont="1" applyFill="1" applyBorder="1" applyAlignment="1">
      <alignment horizontal="center" textRotation="90"/>
    </xf>
    <xf numFmtId="3" fontId="19" fillId="12" borderId="0" xfId="0" applyNumberFormat="1" applyFont="1" applyFill="1" applyBorder="1" applyAlignment="1">
      <alignment horizontal="center"/>
    </xf>
    <xf numFmtId="0" fontId="30" fillId="13" borderId="6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0" fillId="13" borderId="53" xfId="0" applyFont="1" applyFill="1" applyBorder="1" applyAlignment="1">
      <alignment horizontal="center"/>
    </xf>
    <xf numFmtId="0" fontId="20" fillId="12" borderId="0" xfId="0" applyFont="1" applyFill="1" applyBorder="1" applyAlignment="1"/>
    <xf numFmtId="0" fontId="41" fillId="12" borderId="0" xfId="0" applyFont="1" applyFill="1" applyBorder="1" applyAlignment="1">
      <alignment wrapText="1"/>
    </xf>
    <xf numFmtId="0" fontId="25" fillId="12" borderId="0" xfId="0" applyFont="1" applyFill="1" applyBorder="1" applyAlignment="1">
      <alignment horizontal="left"/>
    </xf>
    <xf numFmtId="0" fontId="25" fillId="12" borderId="0" xfId="0" applyFont="1" applyFill="1" applyBorder="1" applyAlignment="1"/>
    <xf numFmtId="0" fontId="20" fillId="0" borderId="111" xfId="0" applyFont="1" applyFill="1" applyBorder="1" applyAlignment="1">
      <alignment horizontal="center"/>
    </xf>
    <xf numFmtId="0" fontId="20" fillId="0" borderId="112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39" fillId="12" borderId="0" xfId="0" applyFont="1" applyFill="1" applyBorder="1" applyAlignment="1">
      <alignment horizontal="left" vertical="center"/>
    </xf>
    <xf numFmtId="0" fontId="20" fillId="0" borderId="87" xfId="0" applyFont="1" applyFill="1" applyBorder="1" applyAlignment="1">
      <alignment horizontal="left" wrapText="1"/>
    </xf>
    <xf numFmtId="0" fontId="20" fillId="14" borderId="110" xfId="0" applyFont="1" applyFill="1" applyBorder="1" applyAlignment="1">
      <alignment horizontal="left" wrapText="1"/>
    </xf>
    <xf numFmtId="0" fontId="20" fillId="14" borderId="94" xfId="0" applyFont="1" applyFill="1" applyBorder="1" applyAlignment="1">
      <alignment horizontal="left" wrapText="1"/>
    </xf>
    <xf numFmtId="0" fontId="20" fillId="14" borderId="94" xfId="0" applyFont="1" applyFill="1" applyBorder="1" applyAlignment="1">
      <alignment wrapText="1"/>
    </xf>
    <xf numFmtId="0" fontId="20" fillId="14" borderId="94" xfId="0" applyFont="1" applyFill="1" applyBorder="1" applyAlignment="1"/>
    <xf numFmtId="0" fontId="20" fillId="14" borderId="109" xfId="0" applyFont="1" applyFill="1" applyBorder="1" applyAlignment="1">
      <alignment horizontal="left" wrapText="1"/>
    </xf>
    <xf numFmtId="0" fontId="20" fillId="14" borderId="27" xfId="0" applyFont="1" applyFill="1" applyBorder="1" applyAlignment="1">
      <alignment horizontal="left" wrapText="1"/>
    </xf>
    <xf numFmtId="0" fontId="20" fillId="14" borderId="42" xfId="0" applyFont="1" applyFill="1" applyBorder="1" applyAlignment="1">
      <alignment horizontal="left" wrapText="1"/>
    </xf>
    <xf numFmtId="0" fontId="30" fillId="12" borderId="54" xfId="0" applyFont="1" applyFill="1" applyBorder="1" applyAlignment="1">
      <alignment horizontal="left"/>
    </xf>
    <xf numFmtId="0" fontId="20" fillId="12" borderId="23" xfId="0" applyFont="1" applyFill="1" applyBorder="1" applyAlignment="1">
      <alignment horizontal="center"/>
    </xf>
    <xf numFmtId="0" fontId="20" fillId="12" borderId="27" xfId="0" applyFont="1" applyFill="1" applyBorder="1" applyAlignment="1">
      <alignment horizontal="center"/>
    </xf>
    <xf numFmtId="0" fontId="20" fillId="12" borderId="94" xfId="0" applyFont="1" applyFill="1" applyBorder="1" applyAlignment="1">
      <alignment horizontal="center"/>
    </xf>
    <xf numFmtId="0" fontId="20" fillId="12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12" borderId="8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12" borderId="29" xfId="0" applyFont="1" applyFill="1" applyBorder="1" applyAlignment="1">
      <alignment horizontal="center"/>
    </xf>
    <xf numFmtId="0" fontId="20" fillId="12" borderId="38" xfId="0" applyFont="1" applyFill="1" applyBorder="1" applyAlignment="1">
      <alignment horizontal="center"/>
    </xf>
    <xf numFmtId="0" fontId="20" fillId="12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12" borderId="48" xfId="0" applyFont="1" applyFill="1" applyBorder="1" applyAlignment="1">
      <alignment horizontal="center"/>
    </xf>
    <xf numFmtId="0" fontId="20" fillId="12" borderId="87" xfId="0" applyFont="1" applyFill="1" applyBorder="1" applyAlignment="1">
      <alignment horizontal="center"/>
    </xf>
    <xf numFmtId="0" fontId="20" fillId="12" borderId="89" xfId="0" applyFont="1" applyFill="1" applyBorder="1" applyAlignment="1">
      <alignment horizontal="center"/>
    </xf>
    <xf numFmtId="0" fontId="20" fillId="12" borderId="71" xfId="0" applyFont="1" applyFill="1" applyBorder="1" applyAlignment="1">
      <alignment horizontal="center"/>
    </xf>
    <xf numFmtId="0" fontId="20" fillId="12" borderId="63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left" wrapText="1"/>
    </xf>
    <xf numFmtId="0" fontId="20" fillId="0" borderId="116" xfId="0" applyFont="1" applyFill="1" applyBorder="1" applyAlignment="1">
      <alignment horizontal="center"/>
    </xf>
    <xf numFmtId="0" fontId="20" fillId="12" borderId="84" xfId="0" applyFont="1" applyFill="1" applyBorder="1" applyAlignment="1">
      <alignment horizontal="center"/>
    </xf>
    <xf numFmtId="0" fontId="20" fillId="12" borderId="85" xfId="0" applyFont="1" applyFill="1" applyBorder="1" applyAlignment="1">
      <alignment horizontal="center"/>
    </xf>
    <xf numFmtId="0" fontId="40" fillId="12" borderId="85" xfId="0" applyFont="1" applyFill="1" applyBorder="1" applyAlignment="1">
      <alignment horizontal="center"/>
    </xf>
    <xf numFmtId="0" fontId="20" fillId="12" borderId="116" xfId="0" applyFont="1" applyFill="1" applyBorder="1" applyAlignment="1">
      <alignment horizontal="center"/>
    </xf>
    <xf numFmtId="0" fontId="35" fillId="12" borderId="0" xfId="0" applyFont="1" applyFill="1" applyBorder="1" applyAlignment="1"/>
    <xf numFmtId="0" fontId="35" fillId="12" borderId="0" xfId="0" applyFont="1" applyFill="1" applyAlignment="1"/>
    <xf numFmtId="0" fontId="35" fillId="12" borderId="0" xfId="0" applyFont="1" applyFill="1" applyBorder="1" applyAlignment="1">
      <alignment horizontal="left"/>
    </xf>
    <xf numFmtId="0" fontId="46" fillId="12" borderId="0" xfId="0" applyFont="1" applyFill="1" applyAlignment="1"/>
    <xf numFmtId="0" fontId="45" fillId="12" borderId="0" xfId="0" applyFont="1" applyFill="1" applyAlignment="1"/>
    <xf numFmtId="0" fontId="46" fillId="12" borderId="0" xfId="0" applyFont="1" applyFill="1" applyBorder="1" applyAlignment="1">
      <alignment horizontal="left"/>
    </xf>
    <xf numFmtId="0" fontId="47" fillId="12" borderId="0" xfId="0" applyFont="1" applyFill="1" applyBorder="1" applyAlignment="1"/>
    <xf numFmtId="0" fontId="48" fillId="12" borderId="0" xfId="0" applyFont="1" applyFill="1" applyBorder="1" applyAlignment="1"/>
    <xf numFmtId="0" fontId="48" fillId="12" borderId="0" xfId="0" applyFont="1" applyFill="1" applyBorder="1" applyAlignment="1">
      <alignment horizontal="left"/>
    </xf>
    <xf numFmtId="0" fontId="47" fillId="12" borderId="0" xfId="0" applyFont="1" applyFill="1" applyAlignment="1"/>
    <xf numFmtId="0" fontId="20" fillId="0" borderId="27" xfId="0" applyFont="1" applyFill="1" applyBorder="1" applyAlignment="1">
      <alignment horizontal="left"/>
    </xf>
    <xf numFmtId="0" fontId="20" fillId="0" borderId="89" xfId="0" applyFont="1" applyFill="1" applyBorder="1" applyAlignment="1">
      <alignment horizontal="left"/>
    </xf>
    <xf numFmtId="0" fontId="19" fillId="12" borderId="76" xfId="0" applyFont="1" applyFill="1" applyBorder="1" applyAlignment="1"/>
    <xf numFmtId="0" fontId="26" fillId="12" borderId="101" xfId="0" applyFont="1" applyFill="1" applyBorder="1" applyAlignment="1">
      <alignment horizontal="left" vertical="center" wrapText="1"/>
    </xf>
    <xf numFmtId="3" fontId="26" fillId="13" borderId="54" xfId="0" applyNumberFormat="1" applyFont="1" applyFill="1" applyBorder="1" applyAlignment="1">
      <alignment horizontal="center"/>
    </xf>
    <xf numFmtId="3" fontId="26" fillId="0" borderId="54" xfId="0" applyNumberFormat="1" applyFont="1" applyFill="1" applyBorder="1" applyAlignment="1">
      <alignment horizontal="center"/>
    </xf>
    <xf numFmtId="0" fontId="30" fillId="13" borderId="119" xfId="0" applyFont="1" applyFill="1" applyBorder="1" applyAlignment="1">
      <alignment horizontal="center"/>
    </xf>
    <xf numFmtId="0" fontId="20" fillId="12" borderId="91" xfId="0" applyFont="1" applyFill="1" applyBorder="1" applyAlignment="1">
      <alignment horizontal="center"/>
    </xf>
    <xf numFmtId="0" fontId="20" fillId="12" borderId="114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30" fillId="13" borderId="95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30" fillId="12" borderId="33" xfId="0" applyFont="1" applyFill="1" applyBorder="1" applyAlignment="1">
      <alignment horizontal="center"/>
    </xf>
    <xf numFmtId="0" fontId="30" fillId="13" borderId="120" xfId="0" applyFont="1" applyFill="1" applyBorder="1" applyAlignment="1">
      <alignment horizontal="center"/>
    </xf>
    <xf numFmtId="0" fontId="30" fillId="13" borderId="121" xfId="0" applyFont="1" applyFill="1" applyBorder="1" applyAlignment="1">
      <alignment horizontal="center"/>
    </xf>
    <xf numFmtId="0" fontId="20" fillId="0" borderId="122" xfId="0" applyFont="1" applyFill="1" applyBorder="1" applyAlignment="1">
      <alignment horizontal="center"/>
    </xf>
    <xf numFmtId="0" fontId="20" fillId="0" borderId="113" xfId="0" applyFont="1" applyFill="1" applyBorder="1" applyAlignment="1">
      <alignment horizontal="center"/>
    </xf>
    <xf numFmtId="0" fontId="20" fillId="0" borderId="123" xfId="0" applyFont="1" applyFill="1" applyBorder="1" applyAlignment="1">
      <alignment horizontal="center"/>
    </xf>
    <xf numFmtId="0" fontId="30" fillId="13" borderId="56" xfId="0" applyFont="1" applyFill="1" applyBorder="1" applyAlignment="1">
      <alignment horizontal="center"/>
    </xf>
    <xf numFmtId="0" fontId="30" fillId="12" borderId="50" xfId="0" applyFont="1" applyFill="1" applyBorder="1" applyAlignment="1">
      <alignment horizontal="center"/>
    </xf>
    <xf numFmtId="0" fontId="30" fillId="12" borderId="124" xfId="0" applyFont="1" applyFill="1" applyBorder="1" applyAlignment="1">
      <alignment horizontal="center"/>
    </xf>
    <xf numFmtId="2" fontId="20" fillId="14" borderId="27" xfId="0" applyNumberFormat="1" applyFont="1" applyFill="1" applyBorder="1" applyAlignment="1">
      <alignment horizontal="left" wrapText="1"/>
    </xf>
    <xf numFmtId="0" fontId="20" fillId="0" borderId="76" xfId="0" applyFont="1" applyFill="1" applyBorder="1" applyAlignment="1">
      <alignment horizontal="center"/>
    </xf>
    <xf numFmtId="0" fontId="20" fillId="12" borderId="125" xfId="0" applyFont="1" applyFill="1" applyBorder="1" applyAlignment="1">
      <alignment horizontal="center"/>
    </xf>
    <xf numFmtId="0" fontId="20" fillId="12" borderId="76" xfId="0" applyFont="1" applyFill="1" applyBorder="1" applyAlignment="1">
      <alignment horizontal="center"/>
    </xf>
    <xf numFmtId="0" fontId="30" fillId="12" borderId="71" xfId="0" applyFont="1" applyFill="1" applyBorder="1" applyAlignment="1">
      <alignment horizontal="center"/>
    </xf>
    <xf numFmtId="0" fontId="20" fillId="0" borderId="126" xfId="0" applyFont="1" applyFill="1" applyBorder="1" applyAlignment="1">
      <alignment horizontal="center"/>
    </xf>
    <xf numFmtId="0" fontId="20" fillId="14" borderId="87" xfId="0" applyFont="1" applyFill="1" applyBorder="1" applyAlignment="1">
      <alignment horizontal="left" wrapText="1"/>
    </xf>
    <xf numFmtId="0" fontId="25" fillId="0" borderId="70" xfId="0" applyFont="1" applyFill="1" applyBorder="1" applyAlignment="1">
      <alignment horizontal="center"/>
    </xf>
    <xf numFmtId="0" fontId="20" fillId="0" borderId="127" xfId="0" applyFont="1" applyFill="1" applyBorder="1" applyAlignment="1">
      <alignment horizontal="left" wrapText="1"/>
    </xf>
    <xf numFmtId="3" fontId="30" fillId="13" borderId="106" xfId="0" applyNumberFormat="1" applyFont="1" applyFill="1" applyBorder="1" applyAlignment="1">
      <alignment horizontal="center"/>
    </xf>
    <xf numFmtId="3" fontId="30" fillId="13" borderId="18" xfId="0" applyNumberFormat="1" applyFont="1" applyFill="1" applyBorder="1" applyAlignment="1">
      <alignment horizontal="center"/>
    </xf>
    <xf numFmtId="3" fontId="30" fillId="13" borderId="17" xfId="0" applyNumberFormat="1" applyFont="1" applyFill="1" applyBorder="1" applyAlignment="1">
      <alignment horizontal="center"/>
    </xf>
    <xf numFmtId="0" fontId="15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 wrapText="1"/>
    </xf>
    <xf numFmtId="0" fontId="26" fillId="12" borderId="95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26" fillId="12" borderId="105" xfId="0" applyFont="1" applyFill="1" applyBorder="1" applyAlignment="1">
      <alignment horizontal="center"/>
    </xf>
    <xf numFmtId="0" fontId="26" fillId="12" borderId="56" xfId="0" applyFont="1" applyFill="1" applyBorder="1" applyAlignment="1">
      <alignment horizontal="center"/>
    </xf>
    <xf numFmtId="0" fontId="26" fillId="12" borderId="102" xfId="0" applyFont="1" applyFill="1" applyBorder="1" applyAlignment="1">
      <alignment horizontal="center"/>
    </xf>
    <xf numFmtId="0" fontId="26" fillId="12" borderId="103" xfId="0" applyFont="1" applyFill="1" applyBorder="1" applyAlignment="1">
      <alignment horizontal="center"/>
    </xf>
    <xf numFmtId="0" fontId="26" fillId="12" borderId="57" xfId="0" applyFont="1" applyFill="1" applyBorder="1" applyAlignment="1">
      <alignment horizontal="center"/>
    </xf>
    <xf numFmtId="0" fontId="28" fillId="0" borderId="72" xfId="0" applyFont="1" applyBorder="1" applyAlignment="1"/>
    <xf numFmtId="0" fontId="43" fillId="12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26" fillId="0" borderId="104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26" fillId="12" borderId="101" xfId="0" applyFont="1" applyFill="1" applyBorder="1" applyAlignment="1">
      <alignment horizontal="center"/>
    </xf>
    <xf numFmtId="0" fontId="26" fillId="12" borderId="72" xfId="0" applyFont="1" applyFill="1" applyBorder="1" applyAlignment="1">
      <alignment horizontal="center"/>
    </xf>
    <xf numFmtId="0" fontId="26" fillId="12" borderId="10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3" fontId="30" fillId="0" borderId="117" xfId="0" applyNumberFormat="1" applyFont="1" applyFill="1" applyBorder="1" applyAlignment="1">
      <alignment horizontal="center"/>
    </xf>
    <xf numFmtId="3" fontId="30" fillId="0" borderId="76" xfId="0" applyNumberFormat="1" applyFont="1" applyFill="1" applyBorder="1" applyAlignment="1">
      <alignment horizontal="center"/>
    </xf>
    <xf numFmtId="3" fontId="30" fillId="0" borderId="62" xfId="0" applyNumberFormat="1" applyFont="1" applyFill="1" applyBorder="1" applyAlignment="1">
      <alignment horizontal="center"/>
    </xf>
    <xf numFmtId="3" fontId="30" fillId="0" borderId="118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0" fillId="0" borderId="14" xfId="0" applyNumberFormat="1" applyFont="1" applyFill="1" applyBorder="1" applyAlignment="1">
      <alignment horizontal="center"/>
    </xf>
    <xf numFmtId="0" fontId="42" fillId="12" borderId="55" xfId="0" applyFont="1" applyFill="1" applyBorder="1" applyAlignment="1">
      <alignment horizontal="center"/>
    </xf>
    <xf numFmtId="3" fontId="17" fillId="13" borderId="107" xfId="0" applyNumberFormat="1" applyFont="1" applyFill="1" applyBorder="1" applyAlignment="1">
      <alignment horizontal="center"/>
    </xf>
    <xf numFmtId="3" fontId="17" fillId="13" borderId="108" xfId="0" applyNumberFormat="1" applyFont="1" applyFill="1" applyBorder="1" applyAlignment="1">
      <alignment horizontal="center"/>
    </xf>
    <xf numFmtId="3" fontId="17" fillId="13" borderId="21" xfId="0" applyNumberFormat="1" applyFont="1" applyFill="1" applyBorder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FF660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15"/>
  <sheetViews>
    <sheetView tabSelected="1" view="pageBreakPreview" topLeftCell="J1" zoomScale="57" zoomScaleNormal="45" zoomScaleSheetLayoutView="57" workbookViewId="0">
      <selection activeCell="AP14" sqref="AP14"/>
    </sheetView>
  </sheetViews>
  <sheetFormatPr defaultColWidth="9.140625" defaultRowHeight="12"/>
  <cols>
    <col min="1" max="1" width="10.28515625" style="95" customWidth="1"/>
    <col min="2" max="2" width="88.42578125" style="96" customWidth="1"/>
    <col min="3" max="3" width="16.5703125" style="97" customWidth="1"/>
    <col min="4" max="4" width="8" style="97" customWidth="1"/>
    <col min="5" max="5" width="12.7109375" style="97" customWidth="1"/>
    <col min="6" max="6" width="8.85546875" style="97" customWidth="1"/>
    <col min="7" max="8" width="8" style="97" customWidth="1"/>
    <col min="9" max="9" width="8.28515625" style="98" customWidth="1"/>
    <col min="10" max="14" width="6.42578125" style="98" customWidth="1"/>
    <col min="15" max="15" width="7" style="99" customWidth="1"/>
    <col min="16" max="16" width="8.5703125" style="99" customWidth="1"/>
    <col min="17" max="17" width="8.28515625" style="99" customWidth="1"/>
    <col min="18" max="18" width="5.85546875" style="99" customWidth="1"/>
    <col min="19" max="19" width="8.140625" style="99" customWidth="1"/>
    <col min="20" max="20" width="6.85546875" style="99" customWidth="1"/>
    <col min="21" max="21" width="7.85546875" style="99" customWidth="1"/>
    <col min="22" max="22" width="5.7109375" style="99" customWidth="1"/>
    <col min="23" max="23" width="8" style="99" customWidth="1"/>
    <col min="24" max="24" width="8.28515625" style="99" customWidth="1"/>
    <col min="25" max="25" width="6.28515625" style="99" customWidth="1"/>
    <col min="26" max="27" width="5.7109375" style="99" customWidth="1"/>
    <col min="28" max="28" width="9.28515625" style="99" customWidth="1"/>
    <col min="29" max="29" width="5.7109375" style="99" customWidth="1"/>
    <col min="30" max="30" width="7.5703125" style="99" customWidth="1"/>
    <col min="31" max="31" width="7.7109375" style="99" customWidth="1"/>
    <col min="32" max="32" width="5.7109375" style="99" customWidth="1"/>
    <col min="33" max="33" width="7.85546875" style="99" customWidth="1"/>
    <col min="34" max="34" width="6.85546875" style="99" customWidth="1"/>
    <col min="35" max="36" width="5.7109375" style="99" customWidth="1"/>
    <col min="37" max="37" width="8.28515625" style="99" customWidth="1"/>
    <col min="38" max="38" width="7.7109375" style="99" customWidth="1"/>
    <col min="39" max="39" width="5.7109375" style="99" customWidth="1"/>
    <col min="40" max="40" width="7.28515625" style="99" customWidth="1"/>
    <col min="41" max="41" width="5.7109375" style="99" customWidth="1"/>
    <col min="42" max="42" width="8.5703125" style="99" customWidth="1"/>
    <col min="43" max="43" width="6" style="99" customWidth="1"/>
    <col min="44" max="44" width="6.42578125" style="99" customWidth="1"/>
    <col min="45" max="45" width="8.5703125" style="99" customWidth="1"/>
    <col min="46" max="48" width="6.42578125" style="99" customWidth="1"/>
    <col min="49" max="49" width="5.5703125" style="99" customWidth="1"/>
    <col min="50" max="50" width="6.42578125" style="99" customWidth="1"/>
    <col min="51" max="51" width="4.7109375" style="99" customWidth="1"/>
    <col min="52" max="16384" width="9.140625" style="99"/>
  </cols>
  <sheetData>
    <row r="1" spans="1:51" s="9" customFormat="1" ht="30.75" customHeight="1">
      <c r="A1" s="290" t="s">
        <v>0</v>
      </c>
      <c r="B1" s="290"/>
      <c r="C1" s="290"/>
      <c r="D1" s="290"/>
      <c r="E1" s="1"/>
      <c r="F1" s="2"/>
      <c r="G1" s="2"/>
      <c r="H1" s="2"/>
      <c r="I1" s="3"/>
      <c r="J1" s="4" t="s">
        <v>1</v>
      </c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300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205"/>
      <c r="AY1" s="205"/>
    </row>
    <row r="2" spans="1:51" s="9" customFormat="1" ht="30.75">
      <c r="A2" s="10" t="s">
        <v>2</v>
      </c>
      <c r="B2" s="11"/>
      <c r="C2" s="12"/>
      <c r="D2" s="13"/>
      <c r="E2" s="14"/>
      <c r="G2" s="101"/>
      <c r="H2" s="101"/>
      <c r="I2" s="102"/>
      <c r="J2" s="100" t="s">
        <v>71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20"/>
      <c r="AI2" s="20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205"/>
      <c r="AY2" s="205"/>
    </row>
    <row r="3" spans="1:51" s="9" customFormat="1" ht="30.75">
      <c r="A3" s="291" t="s">
        <v>41</v>
      </c>
      <c r="B3" s="291"/>
      <c r="C3" s="291"/>
      <c r="D3" s="291"/>
      <c r="E3" s="14"/>
      <c r="F3" s="2"/>
      <c r="G3" s="2"/>
      <c r="H3" s="2"/>
      <c r="I3" s="15"/>
      <c r="J3" s="3" t="s">
        <v>43</v>
      </c>
      <c r="K3" s="4"/>
      <c r="L3" s="3"/>
      <c r="M3" s="3"/>
      <c r="N3" s="3"/>
      <c r="O3" s="7"/>
      <c r="P3" s="7"/>
      <c r="Q3" s="6"/>
      <c r="R3" s="6"/>
      <c r="S3" s="16"/>
      <c r="T3" s="16"/>
      <c r="U3" s="7"/>
      <c r="V3" s="17"/>
      <c r="W3" s="6"/>
      <c r="X3" s="7"/>
      <c r="Y3" s="6"/>
      <c r="Z3" s="6"/>
      <c r="AA3" s="6"/>
      <c r="AB3" s="6"/>
      <c r="AC3" s="6"/>
      <c r="AD3" s="17"/>
      <c r="AE3" s="17"/>
      <c r="AF3" s="17"/>
      <c r="AG3" s="17"/>
      <c r="AH3" s="17"/>
      <c r="AI3" s="17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205"/>
      <c r="AY3" s="205"/>
    </row>
    <row r="4" spans="1:51" s="9" customFormat="1" ht="30.75">
      <c r="A4" s="18" t="s">
        <v>3</v>
      </c>
      <c r="B4" s="19"/>
      <c r="C4" s="1"/>
      <c r="D4" s="14"/>
      <c r="E4" s="14"/>
      <c r="F4" s="2"/>
      <c r="G4" s="2"/>
      <c r="H4" s="20" t="s">
        <v>63</v>
      </c>
      <c r="I4" s="20"/>
      <c r="J4" s="20" t="s">
        <v>64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205"/>
      <c r="AY4" s="205"/>
    </row>
    <row r="5" spans="1:51" s="9" customFormat="1" ht="30.75">
      <c r="A5" s="18"/>
      <c r="B5" s="19"/>
      <c r="C5" s="1"/>
      <c r="D5" s="14"/>
      <c r="E5" s="14"/>
      <c r="F5" s="2"/>
      <c r="G5" s="2"/>
      <c r="H5" s="20"/>
      <c r="I5" s="20"/>
      <c r="J5" s="20" t="s">
        <v>42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P5" s="205"/>
      <c r="AQ5" s="205"/>
      <c r="AR5" s="205"/>
      <c r="AS5" s="205"/>
      <c r="AT5" s="205"/>
      <c r="AU5" s="205"/>
      <c r="AV5" s="205"/>
      <c r="AW5" s="205"/>
      <c r="AX5" s="205"/>
      <c r="AY5" s="205"/>
    </row>
    <row r="6" spans="1:51" s="9" customFormat="1" ht="30.75">
      <c r="A6" s="18"/>
      <c r="B6" s="19"/>
      <c r="C6" s="1"/>
      <c r="D6" s="14"/>
      <c r="E6" s="14"/>
      <c r="F6" s="2"/>
      <c r="G6" s="2"/>
      <c r="H6" s="20"/>
      <c r="I6" s="20"/>
      <c r="J6" s="3" t="s">
        <v>72</v>
      </c>
      <c r="K6" s="20"/>
      <c r="L6" s="20"/>
      <c r="M6" s="20"/>
      <c r="N6" s="4"/>
      <c r="O6" s="20"/>
      <c r="P6" s="100"/>
      <c r="Q6" s="103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3"/>
      <c r="AD6" s="17"/>
      <c r="AE6" s="17"/>
      <c r="AF6" s="17"/>
      <c r="AG6" s="17"/>
      <c r="AH6" s="17"/>
      <c r="AI6" s="17"/>
      <c r="AJ6" s="17"/>
      <c r="AP6" s="205"/>
      <c r="AQ6" s="205"/>
      <c r="AR6" s="205"/>
      <c r="AS6" s="205"/>
      <c r="AT6" s="205"/>
      <c r="AU6" s="205"/>
      <c r="AV6" s="205"/>
      <c r="AW6" s="205"/>
      <c r="AX6" s="205"/>
      <c r="AY6" s="205"/>
    </row>
    <row r="7" spans="1:51" s="9" customFormat="1" ht="30.75">
      <c r="A7" s="18"/>
      <c r="B7" s="19"/>
      <c r="C7" s="1"/>
      <c r="D7" s="14"/>
      <c r="E7" s="14"/>
      <c r="F7" s="2"/>
      <c r="G7" s="2"/>
      <c r="H7" s="20"/>
      <c r="I7" s="20"/>
      <c r="J7" s="3"/>
      <c r="K7" s="20"/>
      <c r="L7" s="20"/>
      <c r="M7" s="20"/>
      <c r="O7" s="20"/>
      <c r="P7" s="100"/>
      <c r="Q7" s="100"/>
      <c r="R7" s="104"/>
      <c r="S7" s="100"/>
      <c r="T7" s="6"/>
      <c r="U7" s="6"/>
      <c r="V7" s="6"/>
      <c r="W7" s="6"/>
      <c r="X7" s="6"/>
      <c r="Y7" s="6"/>
      <c r="Z7" s="6"/>
      <c r="AA7" s="6"/>
      <c r="AB7" s="6"/>
      <c r="AC7" s="6"/>
      <c r="AD7" s="17"/>
      <c r="AE7" s="17"/>
      <c r="AF7" s="17"/>
      <c r="AG7" s="17"/>
      <c r="AH7" s="17"/>
      <c r="AI7" s="17"/>
      <c r="AJ7" s="17"/>
      <c r="AP7" s="205"/>
      <c r="AQ7" s="205"/>
      <c r="AR7" s="205"/>
      <c r="AS7" s="205"/>
      <c r="AT7" s="205"/>
      <c r="AU7" s="205"/>
      <c r="AV7" s="205"/>
      <c r="AW7" s="205"/>
      <c r="AX7" s="205"/>
      <c r="AY7" s="205"/>
    </row>
    <row r="8" spans="1:51" s="28" customFormat="1" ht="23.25" thickBot="1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7"/>
      <c r="Z8" s="27"/>
      <c r="AA8" s="27"/>
      <c r="AB8" s="27"/>
      <c r="AC8" s="27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05"/>
      <c r="AQ8" s="205"/>
      <c r="AR8" s="205"/>
      <c r="AS8" s="205"/>
      <c r="AT8" s="205"/>
      <c r="AU8" s="205"/>
      <c r="AV8" s="205"/>
      <c r="AW8" s="205"/>
      <c r="AX8" s="205"/>
      <c r="AY8" s="205"/>
    </row>
    <row r="9" spans="1:51" s="34" customFormat="1" ht="20.25">
      <c r="A9" s="29"/>
      <c r="B9" s="30"/>
      <c r="C9" s="292" t="s">
        <v>4</v>
      </c>
      <c r="D9" s="293"/>
      <c r="E9" s="293"/>
      <c r="F9" s="293"/>
      <c r="G9" s="293"/>
      <c r="H9" s="293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 t="s">
        <v>5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</row>
    <row r="10" spans="1:51" s="38" customFormat="1" ht="20.25">
      <c r="A10" s="294" t="s">
        <v>89</v>
      </c>
      <c r="B10" s="296" t="s">
        <v>44</v>
      </c>
      <c r="C10" s="35"/>
      <c r="D10" s="298" t="s">
        <v>6</v>
      </c>
      <c r="E10" s="299"/>
      <c r="F10" s="299"/>
      <c r="G10" s="299"/>
      <c r="H10" s="299"/>
      <c r="I10" s="302" t="s">
        <v>7</v>
      </c>
      <c r="J10" s="303"/>
      <c r="K10" s="303"/>
      <c r="L10" s="303"/>
      <c r="M10" s="303"/>
      <c r="N10" s="303"/>
      <c r="O10" s="304"/>
      <c r="P10" s="36"/>
      <c r="Q10" s="36"/>
      <c r="R10" s="36"/>
      <c r="S10" s="36" t="s">
        <v>8</v>
      </c>
      <c r="T10" s="36"/>
      <c r="U10" s="36"/>
      <c r="V10" s="37"/>
      <c r="W10" s="305" t="s">
        <v>9</v>
      </c>
      <c r="X10" s="306"/>
      <c r="Y10" s="306"/>
      <c r="Z10" s="306"/>
      <c r="AA10" s="306"/>
      <c r="AB10" s="306"/>
      <c r="AC10" s="307"/>
      <c r="AD10" s="305" t="s">
        <v>10</v>
      </c>
      <c r="AE10" s="306"/>
      <c r="AF10" s="306"/>
      <c r="AG10" s="306"/>
      <c r="AH10" s="306"/>
      <c r="AI10" s="306"/>
      <c r="AJ10" s="307"/>
      <c r="AK10" s="305" t="s">
        <v>11</v>
      </c>
      <c r="AL10" s="306"/>
      <c r="AM10" s="306"/>
      <c r="AN10" s="306"/>
      <c r="AO10" s="306"/>
      <c r="AP10" s="306"/>
      <c r="AQ10" s="307"/>
      <c r="AR10" s="305" t="s">
        <v>12</v>
      </c>
      <c r="AS10" s="306"/>
      <c r="AT10" s="306"/>
      <c r="AU10" s="306"/>
      <c r="AV10" s="306"/>
      <c r="AW10" s="306"/>
      <c r="AX10" s="307"/>
    </row>
    <row r="11" spans="1:51" s="34" customFormat="1" ht="63.75" thickBot="1">
      <c r="A11" s="295"/>
      <c r="B11" s="297"/>
      <c r="C11" s="191" t="s">
        <v>13</v>
      </c>
      <c r="D11" s="39" t="s">
        <v>14</v>
      </c>
      <c r="E11" s="39" t="s">
        <v>15</v>
      </c>
      <c r="F11" s="39" t="s">
        <v>16</v>
      </c>
      <c r="G11" s="39" t="s">
        <v>54</v>
      </c>
      <c r="H11" s="40" t="s">
        <v>17</v>
      </c>
      <c r="I11" s="41" t="s">
        <v>14</v>
      </c>
      <c r="J11" s="42" t="s">
        <v>15</v>
      </c>
      <c r="K11" s="42" t="s">
        <v>16</v>
      </c>
      <c r="L11" s="42" t="s">
        <v>54</v>
      </c>
      <c r="M11" s="42" t="s">
        <v>17</v>
      </c>
      <c r="N11" s="43" t="s">
        <v>18</v>
      </c>
      <c r="O11" s="44" t="s">
        <v>19</v>
      </c>
      <c r="P11" s="45" t="s">
        <v>14</v>
      </c>
      <c r="Q11" s="39" t="s">
        <v>20</v>
      </c>
      <c r="R11" s="39" t="s">
        <v>16</v>
      </c>
      <c r="S11" s="39" t="s">
        <v>54</v>
      </c>
      <c r="T11" s="39" t="s">
        <v>17</v>
      </c>
      <c r="U11" s="46" t="s">
        <v>18</v>
      </c>
      <c r="V11" s="47" t="s">
        <v>19</v>
      </c>
      <c r="W11" s="45" t="s">
        <v>14</v>
      </c>
      <c r="X11" s="39" t="s">
        <v>15</v>
      </c>
      <c r="Y11" s="39" t="s">
        <v>16</v>
      </c>
      <c r="Z11" s="39" t="s">
        <v>54</v>
      </c>
      <c r="AA11" s="39" t="s">
        <v>17</v>
      </c>
      <c r="AB11" s="46" t="s">
        <v>18</v>
      </c>
      <c r="AC11" s="47" t="s">
        <v>19</v>
      </c>
      <c r="AD11" s="45" t="s">
        <v>14</v>
      </c>
      <c r="AE11" s="39" t="s">
        <v>15</v>
      </c>
      <c r="AF11" s="39" t="s">
        <v>16</v>
      </c>
      <c r="AG11" s="39" t="s">
        <v>54</v>
      </c>
      <c r="AH11" s="39" t="s">
        <v>17</v>
      </c>
      <c r="AI11" s="46" t="s">
        <v>18</v>
      </c>
      <c r="AJ11" s="44" t="s">
        <v>19</v>
      </c>
      <c r="AK11" s="48" t="s">
        <v>14</v>
      </c>
      <c r="AL11" s="48" t="s">
        <v>15</v>
      </c>
      <c r="AM11" s="48" t="s">
        <v>16</v>
      </c>
      <c r="AN11" s="48" t="s">
        <v>54</v>
      </c>
      <c r="AO11" s="39" t="s">
        <v>17</v>
      </c>
      <c r="AP11" s="46" t="s">
        <v>18</v>
      </c>
      <c r="AQ11" s="47" t="s">
        <v>19</v>
      </c>
      <c r="AR11" s="45" t="s">
        <v>14</v>
      </c>
      <c r="AS11" s="39" t="s">
        <v>15</v>
      </c>
      <c r="AT11" s="39" t="s">
        <v>16</v>
      </c>
      <c r="AU11" s="39" t="s">
        <v>54</v>
      </c>
      <c r="AV11" s="39" t="s">
        <v>17</v>
      </c>
      <c r="AW11" s="46" t="s">
        <v>18</v>
      </c>
      <c r="AX11" s="49" t="s">
        <v>19</v>
      </c>
    </row>
    <row r="12" spans="1:51" s="34" customFormat="1" ht="16.5" thickBot="1">
      <c r="A12" s="175"/>
      <c r="I12" s="50"/>
      <c r="J12" s="50"/>
      <c r="K12" s="50"/>
      <c r="L12" s="50"/>
      <c r="M12" s="50"/>
      <c r="N12" s="50"/>
      <c r="AX12" s="176"/>
    </row>
    <row r="13" spans="1:51" s="104" customFormat="1" ht="28.5" customHeight="1" thickBot="1">
      <c r="A13" s="108" t="s">
        <v>21</v>
      </c>
      <c r="B13" s="109" t="s">
        <v>22</v>
      </c>
      <c r="C13" s="110">
        <f>SUM(C14:C19)</f>
        <v>255</v>
      </c>
      <c r="D13" s="111">
        <f t="shared" ref="D13:H19" si="0">I13+P13+W13+AD13+AK13+AR13</f>
        <v>75</v>
      </c>
      <c r="E13" s="112">
        <f t="shared" si="0"/>
        <v>180</v>
      </c>
      <c r="F13" s="112">
        <f t="shared" si="0"/>
        <v>0</v>
      </c>
      <c r="G13" s="112">
        <f t="shared" si="0"/>
        <v>0</v>
      </c>
      <c r="H13" s="113">
        <f t="shared" si="0"/>
        <v>0</v>
      </c>
      <c r="I13" s="114">
        <f>SUM(I14:I19)</f>
        <v>60</v>
      </c>
      <c r="J13" s="114">
        <f>SUM(J14:J19)</f>
        <v>30</v>
      </c>
      <c r="K13" s="114">
        <f>SUM(K14:K19)</f>
        <v>0</v>
      </c>
      <c r="L13" s="114">
        <f>SUM(L14:L19)</f>
        <v>0</v>
      </c>
      <c r="M13" s="114">
        <f>SUM(M14:M19)</f>
        <v>0</v>
      </c>
      <c r="N13" s="108">
        <f>COUNTIF(N14:N19,"E")</f>
        <v>0</v>
      </c>
      <c r="O13" s="108">
        <f t="shared" ref="O13:T13" si="1">SUM(O14:O19)</f>
        <v>6</v>
      </c>
      <c r="P13" s="108">
        <f t="shared" si="1"/>
        <v>0</v>
      </c>
      <c r="Q13" s="108">
        <f t="shared" si="1"/>
        <v>30</v>
      </c>
      <c r="R13" s="108">
        <f t="shared" si="1"/>
        <v>0</v>
      </c>
      <c r="S13" s="108">
        <f t="shared" si="1"/>
        <v>0</v>
      </c>
      <c r="T13" s="108">
        <f t="shared" si="1"/>
        <v>0</v>
      </c>
      <c r="U13" s="108">
        <f>COUNTIF(U14:U19,"E")</f>
        <v>0</v>
      </c>
      <c r="V13" s="108">
        <f t="shared" ref="V13:AA13" si="2">SUM(V14:V19)</f>
        <v>2</v>
      </c>
      <c r="W13" s="108">
        <f t="shared" si="2"/>
        <v>15</v>
      </c>
      <c r="X13" s="108">
        <f t="shared" si="2"/>
        <v>60</v>
      </c>
      <c r="Y13" s="108">
        <f t="shared" si="2"/>
        <v>0</v>
      </c>
      <c r="Z13" s="108">
        <f t="shared" si="2"/>
        <v>0</v>
      </c>
      <c r="AA13" s="108">
        <f t="shared" si="2"/>
        <v>0</v>
      </c>
      <c r="AB13" s="108">
        <f>COUNTIF(AB14:AB19,"E")</f>
        <v>0</v>
      </c>
      <c r="AC13" s="108">
        <f t="shared" ref="AC13:AH13" si="3">SUM(AC14:AC19)</f>
        <v>3</v>
      </c>
      <c r="AD13" s="108">
        <f t="shared" si="3"/>
        <v>0</v>
      </c>
      <c r="AE13" s="108">
        <f t="shared" si="3"/>
        <v>30</v>
      </c>
      <c r="AF13" s="108">
        <f t="shared" si="3"/>
        <v>0</v>
      </c>
      <c r="AG13" s="108">
        <f t="shared" si="3"/>
        <v>0</v>
      </c>
      <c r="AH13" s="108">
        <f t="shared" si="3"/>
        <v>0</v>
      </c>
      <c r="AI13" s="108">
        <f>COUNTIF(AI14:AI19,"E")</f>
        <v>0</v>
      </c>
      <c r="AJ13" s="108">
        <f t="shared" ref="AJ13:AO13" si="4">SUM(AJ14:AJ19)</f>
        <v>2</v>
      </c>
      <c r="AK13" s="108">
        <f t="shared" si="4"/>
        <v>0</v>
      </c>
      <c r="AL13" s="108">
        <f t="shared" si="4"/>
        <v>30</v>
      </c>
      <c r="AM13" s="108">
        <f t="shared" si="4"/>
        <v>0</v>
      </c>
      <c r="AN13" s="108">
        <f t="shared" si="4"/>
        <v>0</v>
      </c>
      <c r="AO13" s="108">
        <f t="shared" si="4"/>
        <v>0</v>
      </c>
      <c r="AP13" s="108">
        <v>1</v>
      </c>
      <c r="AQ13" s="108">
        <f t="shared" ref="AQ13:AV13" si="5">SUM(AQ14:AQ19)</f>
        <v>3</v>
      </c>
      <c r="AR13" s="108">
        <f t="shared" si="5"/>
        <v>0</v>
      </c>
      <c r="AS13" s="108">
        <f t="shared" si="5"/>
        <v>0</v>
      </c>
      <c r="AT13" s="108">
        <f t="shared" si="5"/>
        <v>0</v>
      </c>
      <c r="AU13" s="108">
        <f t="shared" si="5"/>
        <v>0</v>
      </c>
      <c r="AV13" s="108">
        <f t="shared" si="5"/>
        <v>0</v>
      </c>
      <c r="AW13" s="108">
        <v>0</v>
      </c>
      <c r="AX13" s="108">
        <f>SUM(AX14:AX19)</f>
        <v>0</v>
      </c>
    </row>
    <row r="14" spans="1:51" s="9" customFormat="1" ht="23.25">
      <c r="A14" s="165">
        <v>1</v>
      </c>
      <c r="B14" s="121" t="s">
        <v>79</v>
      </c>
      <c r="C14" s="168">
        <f t="shared" ref="C14:C19" si="6">SUM(D14:H14)</f>
        <v>120</v>
      </c>
      <c r="D14" s="122">
        <f t="shared" si="0"/>
        <v>0</v>
      </c>
      <c r="E14" s="105">
        <f t="shared" si="0"/>
        <v>120</v>
      </c>
      <c r="F14" s="105">
        <f t="shared" si="0"/>
        <v>0</v>
      </c>
      <c r="G14" s="105">
        <f t="shared" si="0"/>
        <v>0</v>
      </c>
      <c r="H14" s="123">
        <f t="shared" si="0"/>
        <v>0</v>
      </c>
      <c r="I14" s="51"/>
      <c r="J14" s="52"/>
      <c r="K14" s="52"/>
      <c r="L14" s="52"/>
      <c r="M14" s="53"/>
      <c r="N14" s="53"/>
      <c r="O14" s="215"/>
      <c r="P14" s="54"/>
      <c r="Q14" s="55">
        <v>30</v>
      </c>
      <c r="R14" s="55"/>
      <c r="S14" s="55"/>
      <c r="T14" s="55"/>
      <c r="U14" s="56" t="s">
        <v>24</v>
      </c>
      <c r="V14" s="215">
        <v>2</v>
      </c>
      <c r="W14" s="54"/>
      <c r="X14" s="55">
        <v>30</v>
      </c>
      <c r="Y14" s="55"/>
      <c r="Z14" s="55"/>
      <c r="AA14" s="55"/>
      <c r="AB14" s="56" t="s">
        <v>24</v>
      </c>
      <c r="AC14" s="219">
        <v>2</v>
      </c>
      <c r="AD14" s="54"/>
      <c r="AE14" s="55">
        <v>30</v>
      </c>
      <c r="AF14" s="55"/>
      <c r="AG14" s="55"/>
      <c r="AH14" s="55"/>
      <c r="AI14" s="56" t="s">
        <v>24</v>
      </c>
      <c r="AJ14" s="219">
        <v>2</v>
      </c>
      <c r="AK14" s="54"/>
      <c r="AL14" s="55">
        <v>30</v>
      </c>
      <c r="AM14" s="55"/>
      <c r="AN14" s="55"/>
      <c r="AO14" s="55"/>
      <c r="AP14" s="56" t="s">
        <v>118</v>
      </c>
      <c r="AQ14" s="219">
        <v>3</v>
      </c>
      <c r="AR14" s="54"/>
      <c r="AS14" s="55"/>
      <c r="AT14" s="55"/>
      <c r="AU14" s="55"/>
      <c r="AV14" s="55"/>
      <c r="AW14" s="56"/>
      <c r="AX14" s="194"/>
    </row>
    <row r="15" spans="1:51" s="9" customFormat="1" ht="23.25">
      <c r="A15" s="153">
        <v>2</v>
      </c>
      <c r="B15" s="115" t="s">
        <v>23</v>
      </c>
      <c r="C15" s="193">
        <f t="shared" si="6"/>
        <v>30</v>
      </c>
      <c r="D15" s="116">
        <f t="shared" si="0"/>
        <v>0</v>
      </c>
      <c r="E15" s="117">
        <f t="shared" ref="E15:F17" si="7">J15+Q15+X15+AE15+AL15+AS15</f>
        <v>30</v>
      </c>
      <c r="F15" s="117">
        <f t="shared" si="7"/>
        <v>0</v>
      </c>
      <c r="G15" s="117">
        <f t="shared" si="0"/>
        <v>0</v>
      </c>
      <c r="H15" s="118">
        <f t="shared" si="0"/>
        <v>0</v>
      </c>
      <c r="I15" s="59"/>
      <c r="J15" s="60"/>
      <c r="K15" s="60"/>
      <c r="L15" s="60"/>
      <c r="M15" s="119"/>
      <c r="N15" s="119"/>
      <c r="O15" s="218"/>
      <c r="P15" s="81"/>
      <c r="Q15" s="70"/>
      <c r="R15" s="70"/>
      <c r="S15" s="70"/>
      <c r="T15" s="70"/>
      <c r="U15" s="120"/>
      <c r="V15" s="218"/>
      <c r="W15" s="81"/>
      <c r="X15" s="70">
        <v>30</v>
      </c>
      <c r="Y15" s="70"/>
      <c r="Z15" s="70"/>
      <c r="AA15" s="70"/>
      <c r="AB15" s="120" t="s">
        <v>58</v>
      </c>
      <c r="AC15" s="218">
        <v>0</v>
      </c>
      <c r="AD15" s="81"/>
      <c r="AE15" s="70"/>
      <c r="AF15" s="70"/>
      <c r="AG15" s="70"/>
      <c r="AH15" s="70"/>
      <c r="AI15" s="120"/>
      <c r="AJ15" s="218"/>
      <c r="AK15" s="81"/>
      <c r="AL15" s="70"/>
      <c r="AM15" s="70"/>
      <c r="AN15" s="70"/>
      <c r="AO15" s="70"/>
      <c r="AP15" s="120"/>
      <c r="AQ15" s="218"/>
      <c r="AR15" s="81"/>
      <c r="AS15" s="70"/>
      <c r="AT15" s="70"/>
      <c r="AU15" s="70"/>
      <c r="AV15" s="70"/>
      <c r="AW15" s="120"/>
      <c r="AX15" s="169"/>
    </row>
    <row r="16" spans="1:51" s="9" customFormat="1" ht="23.25">
      <c r="A16" s="153">
        <v>3</v>
      </c>
      <c r="B16" s="106" t="s">
        <v>86</v>
      </c>
      <c r="C16" s="168">
        <f t="shared" si="6"/>
        <v>30</v>
      </c>
      <c r="D16" s="122">
        <f t="shared" si="0"/>
        <v>0</v>
      </c>
      <c r="E16" s="105">
        <f t="shared" si="7"/>
        <v>30</v>
      </c>
      <c r="F16" s="105">
        <f t="shared" si="7"/>
        <v>0</v>
      </c>
      <c r="G16" s="105">
        <f t="shared" si="0"/>
        <v>0</v>
      </c>
      <c r="H16" s="123">
        <f t="shared" si="0"/>
        <v>0</v>
      </c>
      <c r="I16" s="57"/>
      <c r="J16" s="52">
        <v>30</v>
      </c>
      <c r="K16" s="52"/>
      <c r="L16" s="52"/>
      <c r="M16" s="53"/>
      <c r="N16" s="53" t="s">
        <v>24</v>
      </c>
      <c r="O16" s="219">
        <v>2</v>
      </c>
      <c r="P16" s="57"/>
      <c r="Q16" s="52"/>
      <c r="R16" s="52"/>
      <c r="S16" s="52"/>
      <c r="T16" s="53"/>
      <c r="U16" s="53"/>
      <c r="V16" s="219"/>
      <c r="W16" s="54"/>
      <c r="X16" s="55"/>
      <c r="Y16" s="55"/>
      <c r="Z16" s="55"/>
      <c r="AA16" s="55"/>
      <c r="AB16" s="56"/>
      <c r="AC16" s="215"/>
      <c r="AD16" s="54"/>
      <c r="AE16" s="55"/>
      <c r="AF16" s="55"/>
      <c r="AG16" s="55"/>
      <c r="AH16" s="55"/>
      <c r="AI16" s="56"/>
      <c r="AJ16" s="215"/>
      <c r="AK16" s="54"/>
      <c r="AL16" s="55"/>
      <c r="AM16" s="55"/>
      <c r="AN16" s="55"/>
      <c r="AO16" s="55"/>
      <c r="AP16" s="56"/>
      <c r="AQ16" s="215"/>
      <c r="AR16" s="54"/>
      <c r="AS16" s="55"/>
      <c r="AT16" s="55"/>
      <c r="AU16" s="55"/>
      <c r="AV16" s="55"/>
      <c r="AW16" s="56"/>
      <c r="AX16" s="170"/>
    </row>
    <row r="17" spans="1:50" s="9" customFormat="1" ht="23.25">
      <c r="A17" s="153">
        <v>4</v>
      </c>
      <c r="B17" s="106" t="s">
        <v>25</v>
      </c>
      <c r="C17" s="168">
        <f t="shared" si="6"/>
        <v>15</v>
      </c>
      <c r="D17" s="122">
        <f t="shared" si="0"/>
        <v>15</v>
      </c>
      <c r="E17" s="105">
        <f t="shared" si="7"/>
        <v>0</v>
      </c>
      <c r="F17" s="105">
        <f t="shared" si="7"/>
        <v>0</v>
      </c>
      <c r="G17" s="105">
        <f t="shared" si="0"/>
        <v>0</v>
      </c>
      <c r="H17" s="123">
        <f t="shared" si="0"/>
        <v>0</v>
      </c>
      <c r="I17" s="51"/>
      <c r="J17" s="52"/>
      <c r="K17" s="52"/>
      <c r="L17" s="52"/>
      <c r="M17" s="53"/>
      <c r="N17" s="53"/>
      <c r="O17" s="215"/>
      <c r="P17" s="54"/>
      <c r="Q17" s="55"/>
      <c r="R17" s="55"/>
      <c r="S17" s="55"/>
      <c r="T17" s="55"/>
      <c r="U17" s="56"/>
      <c r="V17" s="215"/>
      <c r="W17" s="54">
        <v>15</v>
      </c>
      <c r="X17" s="55"/>
      <c r="Y17" s="55"/>
      <c r="Z17" s="55"/>
      <c r="AA17" s="55"/>
      <c r="AB17" s="56" t="s">
        <v>24</v>
      </c>
      <c r="AC17" s="215">
        <v>1</v>
      </c>
      <c r="AD17" s="54"/>
      <c r="AE17" s="55"/>
      <c r="AF17" s="55"/>
      <c r="AG17" s="55"/>
      <c r="AH17" s="55"/>
      <c r="AI17" s="56"/>
      <c r="AJ17" s="215"/>
      <c r="AK17" s="54"/>
      <c r="AL17" s="55"/>
      <c r="AM17" s="55"/>
      <c r="AN17" s="55"/>
      <c r="AO17" s="55"/>
      <c r="AP17" s="56"/>
      <c r="AQ17" s="215"/>
      <c r="AR17" s="54"/>
      <c r="AS17" s="55"/>
      <c r="AT17" s="55"/>
      <c r="AU17" s="55"/>
      <c r="AV17" s="55"/>
      <c r="AW17" s="56"/>
      <c r="AX17" s="170"/>
    </row>
    <row r="18" spans="1:50" s="9" customFormat="1" ht="23.25">
      <c r="A18" s="153">
        <v>5</v>
      </c>
      <c r="B18" s="257" t="s">
        <v>87</v>
      </c>
      <c r="C18" s="168">
        <f t="shared" si="6"/>
        <v>30</v>
      </c>
      <c r="D18" s="122">
        <f t="shared" si="0"/>
        <v>30</v>
      </c>
      <c r="E18" s="105">
        <f t="shared" si="0"/>
        <v>0</v>
      </c>
      <c r="F18" s="105">
        <f t="shared" si="0"/>
        <v>0</v>
      </c>
      <c r="G18" s="105">
        <f t="shared" si="0"/>
        <v>0</v>
      </c>
      <c r="H18" s="123">
        <f t="shared" si="0"/>
        <v>0</v>
      </c>
      <c r="I18" s="51">
        <v>30</v>
      </c>
      <c r="J18" s="52"/>
      <c r="K18" s="52"/>
      <c r="L18" s="52"/>
      <c r="M18" s="53"/>
      <c r="N18" s="53" t="s">
        <v>24</v>
      </c>
      <c r="O18" s="215">
        <v>2</v>
      </c>
      <c r="P18" s="54"/>
      <c r="Q18" s="55"/>
      <c r="R18" s="55"/>
      <c r="S18" s="55"/>
      <c r="T18" s="55"/>
      <c r="U18" s="56"/>
      <c r="V18" s="215"/>
      <c r="W18" s="54"/>
      <c r="X18" s="55"/>
      <c r="Y18" s="55"/>
      <c r="Z18" s="55"/>
      <c r="AA18" s="55"/>
      <c r="AB18" s="56"/>
      <c r="AC18" s="215"/>
      <c r="AD18" s="54"/>
      <c r="AE18" s="55"/>
      <c r="AF18" s="55"/>
      <c r="AG18" s="55"/>
      <c r="AH18" s="55"/>
      <c r="AI18" s="56"/>
      <c r="AJ18" s="215"/>
      <c r="AK18" s="54"/>
      <c r="AL18" s="55"/>
      <c r="AM18" s="55"/>
      <c r="AN18" s="55"/>
      <c r="AO18" s="55"/>
      <c r="AP18" s="56"/>
      <c r="AQ18" s="215"/>
      <c r="AR18" s="54"/>
      <c r="AS18" s="55"/>
      <c r="AT18" s="55"/>
      <c r="AU18" s="55"/>
      <c r="AV18" s="55"/>
      <c r="AW18" s="56"/>
      <c r="AX18" s="170"/>
    </row>
    <row r="19" spans="1:50" s="9" customFormat="1" ht="24" thickBot="1">
      <c r="A19" s="156">
        <v>6</v>
      </c>
      <c r="B19" s="258" t="s">
        <v>88</v>
      </c>
      <c r="C19" s="195">
        <f t="shared" si="6"/>
        <v>30</v>
      </c>
      <c r="D19" s="125">
        <f t="shared" si="0"/>
        <v>30</v>
      </c>
      <c r="E19" s="107">
        <f t="shared" si="0"/>
        <v>0</v>
      </c>
      <c r="F19" s="107">
        <f t="shared" si="0"/>
        <v>0</v>
      </c>
      <c r="G19" s="107">
        <f t="shared" si="0"/>
        <v>0</v>
      </c>
      <c r="H19" s="126">
        <f t="shared" si="0"/>
        <v>0</v>
      </c>
      <c r="I19" s="127">
        <v>30</v>
      </c>
      <c r="J19" s="128"/>
      <c r="K19" s="128"/>
      <c r="L19" s="128"/>
      <c r="M19" s="129"/>
      <c r="N19" s="132" t="s">
        <v>24</v>
      </c>
      <c r="O19" s="239">
        <v>2</v>
      </c>
      <c r="P19" s="130"/>
      <c r="Q19" s="131"/>
      <c r="R19" s="131"/>
      <c r="S19" s="131"/>
      <c r="T19" s="131"/>
      <c r="U19" s="132"/>
      <c r="V19" s="239"/>
      <c r="W19" s="130"/>
      <c r="X19" s="131"/>
      <c r="Y19" s="131"/>
      <c r="Z19" s="131"/>
      <c r="AA19" s="131"/>
      <c r="AB19" s="132"/>
      <c r="AC19" s="239"/>
      <c r="AD19" s="130"/>
      <c r="AE19" s="131"/>
      <c r="AF19" s="131"/>
      <c r="AG19" s="131"/>
      <c r="AH19" s="131"/>
      <c r="AI19" s="132"/>
      <c r="AJ19" s="239"/>
      <c r="AK19" s="130"/>
      <c r="AL19" s="131"/>
      <c r="AM19" s="131"/>
      <c r="AN19" s="131"/>
      <c r="AO19" s="131"/>
      <c r="AP19" s="132"/>
      <c r="AQ19" s="239"/>
      <c r="AR19" s="130"/>
      <c r="AS19" s="131"/>
      <c r="AT19" s="131"/>
      <c r="AU19" s="131"/>
      <c r="AV19" s="131"/>
      <c r="AW19" s="132"/>
      <c r="AX19" s="171"/>
    </row>
    <row r="20" spans="1:50" s="9" customFormat="1" ht="23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63"/>
      <c r="X20" s="63"/>
      <c r="Y20" s="63"/>
      <c r="Z20" s="63"/>
      <c r="AA20" s="63"/>
      <c r="AB20" s="63"/>
      <c r="AC20" s="133"/>
      <c r="AD20" s="63"/>
      <c r="AE20" s="63"/>
      <c r="AF20" s="63"/>
      <c r="AG20" s="63"/>
      <c r="AH20" s="63"/>
      <c r="AI20" s="63"/>
      <c r="AJ20" s="133"/>
      <c r="AK20" s="63"/>
      <c r="AL20" s="63"/>
      <c r="AM20" s="63"/>
      <c r="AN20" s="63"/>
      <c r="AO20" s="63"/>
      <c r="AP20" s="63"/>
      <c r="AQ20" s="133"/>
      <c r="AR20" s="63"/>
      <c r="AS20" s="63"/>
      <c r="AT20" s="63"/>
      <c r="AU20" s="63"/>
      <c r="AV20" s="63"/>
      <c r="AW20" s="63"/>
      <c r="AX20" s="133"/>
    </row>
    <row r="21" spans="1:50" s="9" customFormat="1" ht="23.25">
      <c r="A21" s="58"/>
      <c r="B21" s="214" t="s">
        <v>26</v>
      </c>
      <c r="C21" s="134">
        <v>4</v>
      </c>
      <c r="D21" s="135"/>
      <c r="E21" s="136"/>
      <c r="F21" s="136">
        <v>4</v>
      </c>
      <c r="G21" s="136"/>
      <c r="H21" s="137"/>
      <c r="I21" s="135"/>
      <c r="J21" s="136"/>
      <c r="K21" s="136"/>
      <c r="L21" s="136">
        <v>4</v>
      </c>
      <c r="M21" s="136"/>
      <c r="N21" s="137"/>
      <c r="O21" s="135" t="s">
        <v>58</v>
      </c>
      <c r="P21" s="138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0"/>
      <c r="AL21" s="140"/>
      <c r="AM21" s="140"/>
      <c r="AN21" s="140"/>
      <c r="AO21" s="140"/>
      <c r="AP21" s="140"/>
      <c r="AQ21" s="141"/>
      <c r="AR21" s="140"/>
      <c r="AS21" s="140"/>
      <c r="AT21" s="140"/>
      <c r="AU21" s="140"/>
      <c r="AV21" s="140"/>
      <c r="AW21" s="140"/>
      <c r="AX21" s="142"/>
    </row>
    <row r="22" spans="1:50" s="9" customFormat="1" ht="23.25">
      <c r="A22" s="58"/>
      <c r="B22" s="214" t="s">
        <v>80</v>
      </c>
      <c r="C22" s="134">
        <v>4</v>
      </c>
      <c r="D22" s="135"/>
      <c r="E22" s="136"/>
      <c r="F22" s="136">
        <v>4</v>
      </c>
      <c r="G22" s="136"/>
      <c r="H22" s="137"/>
      <c r="I22" s="135"/>
      <c r="J22" s="136"/>
      <c r="K22" s="136"/>
      <c r="L22" s="136">
        <v>4</v>
      </c>
      <c r="M22" s="136"/>
      <c r="N22" s="137"/>
      <c r="O22" s="134" t="s">
        <v>58</v>
      </c>
      <c r="P22" s="135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43"/>
      <c r="AL22" s="143"/>
      <c r="AM22" s="143"/>
      <c r="AN22" s="143"/>
      <c r="AO22" s="143"/>
      <c r="AP22" s="143"/>
      <c r="AQ22" s="144"/>
      <c r="AR22" s="143"/>
      <c r="AS22" s="143"/>
      <c r="AT22" s="143"/>
      <c r="AU22" s="143"/>
      <c r="AV22" s="143"/>
      <c r="AW22" s="143"/>
      <c r="AX22" s="122"/>
    </row>
    <row r="23" spans="1:50" s="9" customFormat="1" ht="19.5" thickBot="1"/>
    <row r="24" spans="1:50" s="104" customFormat="1" ht="25.5" customHeight="1" thickBot="1">
      <c r="A24" s="145" t="s">
        <v>27</v>
      </c>
      <c r="B24" s="146" t="s">
        <v>28</v>
      </c>
      <c r="C24" s="110">
        <f>SUM(C25:C33)</f>
        <v>270</v>
      </c>
      <c r="D24" s="147">
        <f>I24+P24+W24+AD24+AK24+AR24</f>
        <v>120</v>
      </c>
      <c r="E24" s="148">
        <f>J24+Q24+X24+AE24+AL24+AS24</f>
        <v>150</v>
      </c>
      <c r="F24" s="148">
        <f>K24+R24+Y24+AF24+AM24+AT24</f>
        <v>0</v>
      </c>
      <c r="G24" s="148">
        <f>L24+S24+Z24+AG24+AN24+AU24</f>
        <v>0</v>
      </c>
      <c r="H24" s="149">
        <f>M24+T24+AA24+AH24+AO24+AV24</f>
        <v>0</v>
      </c>
      <c r="I24" s="114">
        <f>SUM(I25:I33)</f>
        <v>60</v>
      </c>
      <c r="J24" s="114">
        <f>SUM(J25:J33)</f>
        <v>60</v>
      </c>
      <c r="K24" s="114">
        <f>SUM(K25:K33)</f>
        <v>0</v>
      </c>
      <c r="L24" s="114">
        <f>SUM(L25:L33)</f>
        <v>0</v>
      </c>
      <c r="M24" s="114">
        <f>SUM(M25:M33)</f>
        <v>0</v>
      </c>
      <c r="N24" s="108">
        <f>COUNTIF(N25:N33,"E")</f>
        <v>1</v>
      </c>
      <c r="O24" s="108">
        <f t="shared" ref="O24:T24" si="8">SUM(O25:O33)</f>
        <v>13</v>
      </c>
      <c r="P24" s="108">
        <f t="shared" si="8"/>
        <v>45</v>
      </c>
      <c r="Q24" s="108">
        <f t="shared" si="8"/>
        <v>75</v>
      </c>
      <c r="R24" s="108">
        <f t="shared" si="8"/>
        <v>0</v>
      </c>
      <c r="S24" s="108">
        <f t="shared" si="8"/>
        <v>0</v>
      </c>
      <c r="T24" s="108">
        <f t="shared" si="8"/>
        <v>0</v>
      </c>
      <c r="U24" s="108">
        <f>COUNTIF(U25:U33,"E")</f>
        <v>0</v>
      </c>
      <c r="V24" s="108">
        <f t="shared" ref="V24:AA24" si="9">SUM(V25:V33)</f>
        <v>11</v>
      </c>
      <c r="W24" s="108">
        <f t="shared" si="9"/>
        <v>15</v>
      </c>
      <c r="X24" s="108">
        <f t="shared" si="9"/>
        <v>15</v>
      </c>
      <c r="Y24" s="108">
        <f t="shared" si="9"/>
        <v>0</v>
      </c>
      <c r="Z24" s="108">
        <f t="shared" si="9"/>
        <v>0</v>
      </c>
      <c r="AA24" s="108">
        <f t="shared" si="9"/>
        <v>0</v>
      </c>
      <c r="AB24" s="108">
        <f>COUNTIF(AB25:AB33,"E")</f>
        <v>0</v>
      </c>
      <c r="AC24" s="108">
        <f t="shared" ref="AC24:AH24" si="10">SUM(AC25:AC33)</f>
        <v>2</v>
      </c>
      <c r="AD24" s="108">
        <f t="shared" si="10"/>
        <v>0</v>
      </c>
      <c r="AE24" s="108">
        <f t="shared" si="10"/>
        <v>0</v>
      </c>
      <c r="AF24" s="108">
        <f t="shared" si="10"/>
        <v>0</v>
      </c>
      <c r="AG24" s="108">
        <f t="shared" si="10"/>
        <v>0</v>
      </c>
      <c r="AH24" s="108">
        <f t="shared" si="10"/>
        <v>0</v>
      </c>
      <c r="AI24" s="108">
        <f>COUNTIF(AI25:AI33,"E")</f>
        <v>0</v>
      </c>
      <c r="AJ24" s="108">
        <f t="shared" ref="AJ24:AO24" si="11">SUM(AJ25:AJ33)</f>
        <v>0</v>
      </c>
      <c r="AK24" s="108">
        <f t="shared" si="11"/>
        <v>0</v>
      </c>
      <c r="AL24" s="108">
        <f t="shared" si="11"/>
        <v>0</v>
      </c>
      <c r="AM24" s="108">
        <f t="shared" si="11"/>
        <v>0</v>
      </c>
      <c r="AN24" s="108">
        <f t="shared" si="11"/>
        <v>0</v>
      </c>
      <c r="AO24" s="108">
        <f t="shared" si="11"/>
        <v>0</v>
      </c>
      <c r="AP24" s="108">
        <f>COUNTIF(AP25:AP33,"E")</f>
        <v>0</v>
      </c>
      <c r="AQ24" s="108">
        <f t="shared" ref="AQ24:AV24" si="12">SUM(AQ25:AQ33)</f>
        <v>0</v>
      </c>
      <c r="AR24" s="108">
        <f t="shared" si="12"/>
        <v>0</v>
      </c>
      <c r="AS24" s="108">
        <f t="shared" si="12"/>
        <v>0</v>
      </c>
      <c r="AT24" s="108">
        <f t="shared" si="12"/>
        <v>0</v>
      </c>
      <c r="AU24" s="108">
        <f t="shared" si="12"/>
        <v>0</v>
      </c>
      <c r="AV24" s="108">
        <f t="shared" si="12"/>
        <v>0</v>
      </c>
      <c r="AW24" s="108">
        <f>COUNTIF(AW25:AW33,"E")</f>
        <v>0</v>
      </c>
      <c r="AX24" s="108">
        <f>SUM(AX25:AX33)</f>
        <v>0</v>
      </c>
    </row>
    <row r="25" spans="1:50" s="9" customFormat="1" ht="23.25">
      <c r="A25" s="150">
        <v>1</v>
      </c>
      <c r="B25" s="151" t="s">
        <v>92</v>
      </c>
      <c r="C25" s="172">
        <f>SUM(D25:H25)</f>
        <v>30</v>
      </c>
      <c r="D25" s="122">
        <f t="shared" ref="D25:H33" si="13">I25+P25+W25+AD25+AK25+AR25</f>
        <v>15</v>
      </c>
      <c r="E25" s="105">
        <f t="shared" si="13"/>
        <v>15</v>
      </c>
      <c r="F25" s="105">
        <f t="shared" si="13"/>
        <v>0</v>
      </c>
      <c r="G25" s="105">
        <f t="shared" si="13"/>
        <v>0</v>
      </c>
      <c r="H25" s="123">
        <f t="shared" si="13"/>
        <v>0</v>
      </c>
      <c r="I25" s="59">
        <v>15</v>
      </c>
      <c r="J25" s="60">
        <v>15</v>
      </c>
      <c r="K25" s="60"/>
      <c r="L25" s="60"/>
      <c r="M25" s="60"/>
      <c r="N25" s="152" t="s">
        <v>24</v>
      </c>
      <c r="O25" s="233">
        <v>3</v>
      </c>
      <c r="P25" s="61"/>
      <c r="Q25" s="62"/>
      <c r="R25" s="62"/>
      <c r="S25" s="62"/>
      <c r="T25" s="62"/>
      <c r="U25" s="63"/>
      <c r="V25" s="223"/>
      <c r="W25" s="61"/>
      <c r="X25" s="62"/>
      <c r="Y25" s="62"/>
      <c r="Z25" s="62"/>
      <c r="AA25" s="62"/>
      <c r="AB25" s="63"/>
      <c r="AC25" s="226"/>
      <c r="AD25" s="61"/>
      <c r="AE25" s="62"/>
      <c r="AF25" s="62"/>
      <c r="AG25" s="62"/>
      <c r="AH25" s="62"/>
      <c r="AI25" s="63"/>
      <c r="AJ25" s="223"/>
      <c r="AK25" s="61"/>
      <c r="AL25" s="62"/>
      <c r="AM25" s="62"/>
      <c r="AN25" s="62"/>
      <c r="AO25" s="62"/>
      <c r="AP25" s="63"/>
      <c r="AQ25" s="223"/>
      <c r="AR25" s="61"/>
      <c r="AS25" s="62"/>
      <c r="AT25" s="62"/>
      <c r="AU25" s="62"/>
      <c r="AV25" s="62"/>
      <c r="AW25" s="63"/>
      <c r="AX25" s="224"/>
    </row>
    <row r="26" spans="1:50" s="9" customFormat="1" ht="23.25">
      <c r="A26" s="153">
        <v>2</v>
      </c>
      <c r="B26" s="121" t="s">
        <v>59</v>
      </c>
      <c r="C26" s="168">
        <f t="shared" ref="C26:C33" si="14">SUM(D26:H26)</f>
        <v>30</v>
      </c>
      <c r="D26" s="122">
        <f t="shared" si="13"/>
        <v>15</v>
      </c>
      <c r="E26" s="105">
        <f t="shared" si="13"/>
        <v>15</v>
      </c>
      <c r="F26" s="105">
        <f t="shared" si="13"/>
        <v>0</v>
      </c>
      <c r="G26" s="105">
        <f t="shared" si="13"/>
        <v>0</v>
      </c>
      <c r="H26" s="123">
        <f t="shared" si="13"/>
        <v>0</v>
      </c>
      <c r="I26" s="51">
        <v>15</v>
      </c>
      <c r="J26" s="52">
        <v>15</v>
      </c>
      <c r="K26" s="52"/>
      <c r="L26" s="52"/>
      <c r="M26" s="52"/>
      <c r="N26" s="64" t="s">
        <v>24</v>
      </c>
      <c r="O26" s="234">
        <v>3</v>
      </c>
      <c r="P26" s="65"/>
      <c r="Q26" s="52"/>
      <c r="R26" s="52"/>
      <c r="S26" s="52"/>
      <c r="T26" s="52"/>
      <c r="U26" s="66"/>
      <c r="V26" s="221"/>
      <c r="W26" s="65"/>
      <c r="X26" s="52"/>
      <c r="Y26" s="52"/>
      <c r="Z26" s="52"/>
      <c r="AA26" s="52"/>
      <c r="AB26" s="66"/>
      <c r="AC26" s="221"/>
      <c r="AD26" s="65"/>
      <c r="AE26" s="52"/>
      <c r="AF26" s="52"/>
      <c r="AG26" s="52"/>
      <c r="AH26" s="52"/>
      <c r="AI26" s="66"/>
      <c r="AJ26" s="221"/>
      <c r="AK26" s="65"/>
      <c r="AL26" s="52"/>
      <c r="AM26" s="52"/>
      <c r="AN26" s="52"/>
      <c r="AO26" s="52"/>
      <c r="AP26" s="66"/>
      <c r="AQ26" s="221"/>
      <c r="AR26" s="65"/>
      <c r="AS26" s="52"/>
      <c r="AT26" s="52"/>
      <c r="AU26" s="52"/>
      <c r="AV26" s="52"/>
      <c r="AW26" s="66"/>
      <c r="AX26" s="194"/>
    </row>
    <row r="27" spans="1:50" s="9" customFormat="1" ht="23.25">
      <c r="A27" s="153">
        <v>3</v>
      </c>
      <c r="B27" s="154" t="s">
        <v>60</v>
      </c>
      <c r="C27" s="168">
        <f t="shared" si="14"/>
        <v>30</v>
      </c>
      <c r="D27" s="122">
        <f t="shared" si="13"/>
        <v>15</v>
      </c>
      <c r="E27" s="105">
        <f t="shared" si="13"/>
        <v>15</v>
      </c>
      <c r="F27" s="105">
        <f t="shared" si="13"/>
        <v>0</v>
      </c>
      <c r="G27" s="105">
        <f t="shared" si="13"/>
        <v>0</v>
      </c>
      <c r="H27" s="123">
        <f t="shared" si="13"/>
        <v>0</v>
      </c>
      <c r="I27" s="51"/>
      <c r="J27" s="52"/>
      <c r="K27" s="52"/>
      <c r="L27" s="52"/>
      <c r="M27" s="52"/>
      <c r="N27" s="64"/>
      <c r="O27" s="234"/>
      <c r="P27" s="67"/>
      <c r="Q27" s="55"/>
      <c r="R27" s="55"/>
      <c r="S27" s="55"/>
      <c r="T27" s="55"/>
      <c r="U27" s="68"/>
      <c r="V27" s="216"/>
      <c r="W27" s="67">
        <v>15</v>
      </c>
      <c r="X27" s="55">
        <v>15</v>
      </c>
      <c r="Y27" s="55"/>
      <c r="Z27" s="55"/>
      <c r="AA27" s="55"/>
      <c r="AB27" s="68" t="s">
        <v>24</v>
      </c>
      <c r="AC27" s="221">
        <v>2</v>
      </c>
      <c r="AD27" s="67"/>
      <c r="AE27" s="55"/>
      <c r="AF27" s="55"/>
      <c r="AG27" s="55"/>
      <c r="AH27" s="55"/>
      <c r="AI27" s="68"/>
      <c r="AJ27" s="216"/>
      <c r="AK27" s="67"/>
      <c r="AL27" s="55"/>
      <c r="AM27" s="55"/>
      <c r="AN27" s="55"/>
      <c r="AO27" s="55"/>
      <c r="AP27" s="68"/>
      <c r="AQ27" s="216"/>
      <c r="AR27" s="67"/>
      <c r="AS27" s="55"/>
      <c r="AT27" s="55"/>
      <c r="AU27" s="55"/>
      <c r="AV27" s="55"/>
      <c r="AW27" s="68"/>
      <c r="AX27" s="170"/>
    </row>
    <row r="28" spans="1:50" s="9" customFormat="1" ht="23.25">
      <c r="A28" s="153">
        <v>4</v>
      </c>
      <c r="B28" s="154" t="s">
        <v>61</v>
      </c>
      <c r="C28" s="168">
        <f t="shared" si="14"/>
        <v>30</v>
      </c>
      <c r="D28" s="122">
        <f t="shared" si="13"/>
        <v>15</v>
      </c>
      <c r="E28" s="105">
        <f t="shared" si="13"/>
        <v>15</v>
      </c>
      <c r="F28" s="105">
        <f t="shared" si="13"/>
        <v>0</v>
      </c>
      <c r="G28" s="105">
        <f t="shared" si="13"/>
        <v>0</v>
      </c>
      <c r="H28" s="123">
        <f t="shared" si="13"/>
        <v>0</v>
      </c>
      <c r="I28" s="51">
        <v>15</v>
      </c>
      <c r="J28" s="60">
        <v>15</v>
      </c>
      <c r="K28" s="52"/>
      <c r="L28" s="52"/>
      <c r="M28" s="52"/>
      <c r="N28" s="64" t="s">
        <v>55</v>
      </c>
      <c r="O28" s="234">
        <v>4</v>
      </c>
      <c r="P28" s="65"/>
      <c r="Q28" s="52"/>
      <c r="R28" s="52"/>
      <c r="S28" s="55"/>
      <c r="T28" s="55"/>
      <c r="U28" s="68"/>
      <c r="V28" s="221"/>
      <c r="W28" s="67"/>
      <c r="X28" s="55"/>
      <c r="Y28" s="55"/>
      <c r="Z28" s="55"/>
      <c r="AA28" s="55"/>
      <c r="AB28" s="68"/>
      <c r="AC28" s="219"/>
      <c r="AD28" s="67"/>
      <c r="AE28" s="55"/>
      <c r="AF28" s="55"/>
      <c r="AG28" s="55"/>
      <c r="AH28" s="55"/>
      <c r="AI28" s="68"/>
      <c r="AJ28" s="216"/>
      <c r="AK28" s="67"/>
      <c r="AL28" s="55"/>
      <c r="AM28" s="55"/>
      <c r="AN28" s="55"/>
      <c r="AO28" s="55"/>
      <c r="AP28" s="68"/>
      <c r="AQ28" s="216"/>
      <c r="AR28" s="67"/>
      <c r="AS28" s="55"/>
      <c r="AT28" s="55"/>
      <c r="AU28" s="55"/>
      <c r="AV28" s="55"/>
      <c r="AW28" s="68"/>
      <c r="AX28" s="170"/>
    </row>
    <row r="29" spans="1:50" s="9" customFormat="1" ht="23.25">
      <c r="A29" s="153">
        <v>5</v>
      </c>
      <c r="B29" s="121" t="s">
        <v>91</v>
      </c>
      <c r="C29" s="168">
        <f t="shared" si="14"/>
        <v>30</v>
      </c>
      <c r="D29" s="122">
        <f t="shared" si="13"/>
        <v>15</v>
      </c>
      <c r="E29" s="105">
        <f t="shared" si="13"/>
        <v>15</v>
      </c>
      <c r="F29" s="105">
        <f t="shared" si="13"/>
        <v>0</v>
      </c>
      <c r="G29" s="105">
        <f t="shared" si="13"/>
        <v>0</v>
      </c>
      <c r="H29" s="123">
        <f t="shared" si="13"/>
        <v>0</v>
      </c>
      <c r="I29" s="51">
        <v>15</v>
      </c>
      <c r="J29" s="52">
        <v>15</v>
      </c>
      <c r="K29" s="52"/>
      <c r="L29" s="52"/>
      <c r="M29" s="52"/>
      <c r="N29" s="64" t="s">
        <v>24</v>
      </c>
      <c r="O29" s="234">
        <v>3</v>
      </c>
      <c r="P29" s="69"/>
      <c r="Q29" s="70"/>
      <c r="R29" s="70"/>
      <c r="S29" s="70"/>
      <c r="T29" s="70"/>
      <c r="U29" s="71"/>
      <c r="V29" s="216"/>
      <c r="W29" s="69"/>
      <c r="X29" s="70"/>
      <c r="Y29" s="70"/>
      <c r="Z29" s="70"/>
      <c r="AA29" s="70"/>
      <c r="AB29" s="71"/>
      <c r="AC29" s="216"/>
      <c r="AD29" s="69"/>
      <c r="AE29" s="70"/>
      <c r="AF29" s="70"/>
      <c r="AG29" s="70"/>
      <c r="AH29" s="70"/>
      <c r="AI29" s="71"/>
      <c r="AJ29" s="216"/>
      <c r="AK29" s="69"/>
      <c r="AL29" s="70"/>
      <c r="AM29" s="70"/>
      <c r="AN29" s="70"/>
      <c r="AO29" s="70"/>
      <c r="AP29" s="71"/>
      <c r="AQ29" s="216"/>
      <c r="AR29" s="69"/>
      <c r="AS29" s="70"/>
      <c r="AT29" s="70"/>
      <c r="AU29" s="70"/>
      <c r="AV29" s="70"/>
      <c r="AW29" s="71"/>
      <c r="AX29" s="170"/>
    </row>
    <row r="30" spans="1:50" s="9" customFormat="1" ht="23.25">
      <c r="A30" s="153">
        <v>6</v>
      </c>
      <c r="B30" s="121" t="s">
        <v>45</v>
      </c>
      <c r="C30" s="168">
        <f t="shared" si="14"/>
        <v>30</v>
      </c>
      <c r="D30" s="122">
        <f t="shared" si="13"/>
        <v>15</v>
      </c>
      <c r="E30" s="105">
        <f t="shared" si="13"/>
        <v>15</v>
      </c>
      <c r="F30" s="105">
        <f t="shared" si="13"/>
        <v>0</v>
      </c>
      <c r="G30" s="105">
        <f t="shared" si="13"/>
        <v>0</v>
      </c>
      <c r="H30" s="123">
        <f t="shared" si="13"/>
        <v>0</v>
      </c>
      <c r="I30" s="51"/>
      <c r="J30" s="52"/>
      <c r="K30" s="52"/>
      <c r="L30" s="52"/>
      <c r="M30" s="52"/>
      <c r="N30" s="64"/>
      <c r="O30" s="234"/>
      <c r="P30" s="51">
        <v>15</v>
      </c>
      <c r="Q30" s="52">
        <v>15</v>
      </c>
      <c r="R30" s="52"/>
      <c r="S30" s="52"/>
      <c r="T30" s="52"/>
      <c r="U30" s="64" t="s">
        <v>24</v>
      </c>
      <c r="V30" s="234">
        <v>3</v>
      </c>
      <c r="W30" s="69"/>
      <c r="X30" s="70"/>
      <c r="Y30" s="70"/>
      <c r="Z30" s="70"/>
      <c r="AA30" s="70"/>
      <c r="AB30" s="71"/>
      <c r="AC30" s="216"/>
      <c r="AD30" s="69"/>
      <c r="AE30" s="70"/>
      <c r="AF30" s="70"/>
      <c r="AG30" s="70"/>
      <c r="AH30" s="70"/>
      <c r="AI30" s="71"/>
      <c r="AJ30" s="216"/>
      <c r="AK30" s="69"/>
      <c r="AL30" s="70"/>
      <c r="AM30" s="70"/>
      <c r="AN30" s="70"/>
      <c r="AO30" s="70"/>
      <c r="AP30" s="71"/>
      <c r="AQ30" s="216"/>
      <c r="AR30" s="69"/>
      <c r="AS30" s="70"/>
      <c r="AT30" s="70"/>
      <c r="AU30" s="70"/>
      <c r="AV30" s="70"/>
      <c r="AW30" s="71"/>
      <c r="AX30" s="170"/>
    </row>
    <row r="31" spans="1:50" s="9" customFormat="1" ht="23.25">
      <c r="A31" s="153">
        <v>7</v>
      </c>
      <c r="B31" s="155" t="s">
        <v>46</v>
      </c>
      <c r="C31" s="168">
        <f t="shared" si="14"/>
        <v>30</v>
      </c>
      <c r="D31" s="122">
        <f t="shared" si="13"/>
        <v>15</v>
      </c>
      <c r="E31" s="105">
        <f t="shared" si="13"/>
        <v>15</v>
      </c>
      <c r="F31" s="105">
        <f t="shared" si="13"/>
        <v>0</v>
      </c>
      <c r="G31" s="105">
        <f t="shared" si="13"/>
        <v>0</v>
      </c>
      <c r="H31" s="123">
        <f t="shared" si="13"/>
        <v>0</v>
      </c>
      <c r="I31" s="57"/>
      <c r="J31" s="72"/>
      <c r="K31" s="72"/>
      <c r="L31" s="52"/>
      <c r="M31" s="52"/>
      <c r="N31" s="64"/>
      <c r="O31" s="234"/>
      <c r="P31" s="69">
        <v>15</v>
      </c>
      <c r="Q31" s="70">
        <v>15</v>
      </c>
      <c r="R31" s="70"/>
      <c r="S31" s="70"/>
      <c r="T31" s="70"/>
      <c r="U31" s="71" t="s">
        <v>24</v>
      </c>
      <c r="V31" s="216">
        <v>3</v>
      </c>
      <c r="W31" s="69"/>
      <c r="X31" s="70"/>
      <c r="Y31" s="70"/>
      <c r="Z31" s="70"/>
      <c r="AA31" s="70"/>
      <c r="AB31" s="71"/>
      <c r="AC31" s="216"/>
      <c r="AD31" s="69"/>
      <c r="AE31" s="70"/>
      <c r="AF31" s="70"/>
      <c r="AG31" s="70"/>
      <c r="AH31" s="70"/>
      <c r="AI31" s="71"/>
      <c r="AJ31" s="216"/>
      <c r="AK31" s="69"/>
      <c r="AL31" s="70"/>
      <c r="AM31" s="70"/>
      <c r="AN31" s="70"/>
      <c r="AO31" s="70"/>
      <c r="AP31" s="71"/>
      <c r="AQ31" s="216"/>
      <c r="AR31" s="69"/>
      <c r="AS31" s="70"/>
      <c r="AT31" s="70"/>
      <c r="AU31" s="70"/>
      <c r="AV31" s="70"/>
      <c r="AW31" s="71"/>
      <c r="AX31" s="170"/>
    </row>
    <row r="32" spans="1:50" s="9" customFormat="1" ht="23.25">
      <c r="A32" s="153">
        <v>8</v>
      </c>
      <c r="B32" s="121" t="s">
        <v>78</v>
      </c>
      <c r="C32" s="168">
        <f t="shared" si="14"/>
        <v>30</v>
      </c>
      <c r="D32" s="122">
        <f t="shared" si="13"/>
        <v>0</v>
      </c>
      <c r="E32" s="105">
        <f t="shared" si="13"/>
        <v>30</v>
      </c>
      <c r="F32" s="105">
        <f t="shared" si="13"/>
        <v>0</v>
      </c>
      <c r="G32" s="105">
        <f t="shared" si="13"/>
        <v>0</v>
      </c>
      <c r="H32" s="123">
        <f t="shared" si="13"/>
        <v>0</v>
      </c>
      <c r="I32" s="51"/>
      <c r="J32" s="52"/>
      <c r="K32" s="52"/>
      <c r="L32" s="72"/>
      <c r="M32" s="72"/>
      <c r="N32" s="73"/>
      <c r="O32" s="235"/>
      <c r="P32" s="67"/>
      <c r="Q32" s="55">
        <v>30</v>
      </c>
      <c r="R32" s="55"/>
      <c r="S32" s="55"/>
      <c r="T32" s="55"/>
      <c r="U32" s="74" t="s">
        <v>24</v>
      </c>
      <c r="V32" s="236">
        <v>3</v>
      </c>
      <c r="W32" s="67"/>
      <c r="X32" s="55"/>
      <c r="Y32" s="55"/>
      <c r="Z32" s="55"/>
      <c r="AA32" s="55"/>
      <c r="AB32" s="74"/>
      <c r="AC32" s="236"/>
      <c r="AD32" s="67"/>
      <c r="AE32" s="55"/>
      <c r="AF32" s="55"/>
      <c r="AG32" s="55"/>
      <c r="AH32" s="55"/>
      <c r="AI32" s="74"/>
      <c r="AJ32" s="236"/>
      <c r="AK32" s="67"/>
      <c r="AL32" s="55"/>
      <c r="AM32" s="55"/>
      <c r="AN32" s="55"/>
      <c r="AO32" s="55"/>
      <c r="AP32" s="74"/>
      <c r="AQ32" s="236"/>
      <c r="AR32" s="67"/>
      <c r="AS32" s="55"/>
      <c r="AT32" s="55"/>
      <c r="AU32" s="55"/>
      <c r="AV32" s="55"/>
      <c r="AW32" s="74"/>
      <c r="AX32" s="220"/>
    </row>
    <row r="33" spans="1:90" s="259" customFormat="1" ht="24" thickBot="1">
      <c r="A33" s="156">
        <v>9</v>
      </c>
      <c r="B33" s="124" t="s">
        <v>93</v>
      </c>
      <c r="C33" s="195">
        <f t="shared" si="14"/>
        <v>30</v>
      </c>
      <c r="D33" s="125">
        <f t="shared" si="13"/>
        <v>15</v>
      </c>
      <c r="E33" s="107">
        <f t="shared" si="13"/>
        <v>15</v>
      </c>
      <c r="F33" s="107">
        <f t="shared" si="13"/>
        <v>0</v>
      </c>
      <c r="G33" s="107">
        <f t="shared" si="13"/>
        <v>0</v>
      </c>
      <c r="H33" s="126">
        <f t="shared" si="13"/>
        <v>0</v>
      </c>
      <c r="I33" s="127"/>
      <c r="J33" s="128"/>
      <c r="K33" s="158"/>
      <c r="L33" s="128"/>
      <c r="M33" s="128"/>
      <c r="N33" s="159"/>
      <c r="O33" s="237"/>
      <c r="P33" s="160">
        <v>15</v>
      </c>
      <c r="Q33" s="131">
        <v>15</v>
      </c>
      <c r="R33" s="131"/>
      <c r="S33" s="131"/>
      <c r="T33" s="131"/>
      <c r="U33" s="161" t="s">
        <v>24</v>
      </c>
      <c r="V33" s="238">
        <v>2</v>
      </c>
      <c r="W33" s="160"/>
      <c r="X33" s="131"/>
      <c r="Y33" s="131"/>
      <c r="Z33" s="131"/>
      <c r="AA33" s="131"/>
      <c r="AB33" s="161"/>
      <c r="AC33" s="238"/>
      <c r="AD33" s="160"/>
      <c r="AE33" s="131"/>
      <c r="AF33" s="131"/>
      <c r="AG33" s="131"/>
      <c r="AH33" s="131"/>
      <c r="AI33" s="161"/>
      <c r="AJ33" s="238"/>
      <c r="AK33" s="160"/>
      <c r="AL33" s="131"/>
      <c r="AM33" s="131"/>
      <c r="AN33" s="131"/>
      <c r="AO33" s="131"/>
      <c r="AP33" s="161"/>
      <c r="AQ33" s="238"/>
      <c r="AR33" s="160"/>
      <c r="AS33" s="131"/>
      <c r="AT33" s="131"/>
      <c r="AU33" s="131"/>
      <c r="AV33" s="131"/>
      <c r="AW33" s="161"/>
      <c r="AX33" s="171"/>
    </row>
    <row r="34" spans="1:90" s="9" customFormat="1" ht="19.5" thickBot="1"/>
    <row r="35" spans="1:90" s="9" customFormat="1" ht="23.25" thickBot="1">
      <c r="A35" s="108" t="s">
        <v>29</v>
      </c>
      <c r="B35" s="162" t="s">
        <v>30</v>
      </c>
      <c r="C35" s="110">
        <f>SUM(C36:C44)</f>
        <v>405</v>
      </c>
      <c r="D35" s="111">
        <f>I35+P35+W35+AD35+AK35+AR35</f>
        <v>135</v>
      </c>
      <c r="E35" s="112">
        <f>J35+Q35+X35+AE35+AL35+AS35</f>
        <v>195</v>
      </c>
      <c r="F35" s="112">
        <f>K35+R35+Y35+AF35+AM35+AT35</f>
        <v>75</v>
      </c>
      <c r="G35" s="112">
        <f t="shared" ref="G35:H44" si="15">L35+S35+Z35+AG35+AN35+AU35</f>
        <v>0</v>
      </c>
      <c r="H35" s="113">
        <f t="shared" si="15"/>
        <v>0</v>
      </c>
      <c r="I35" s="114">
        <f>SUM(I36:I44)</f>
        <v>45</v>
      </c>
      <c r="J35" s="114">
        <f>SUM(J36:J44)</f>
        <v>60</v>
      </c>
      <c r="K35" s="114">
        <f>SUM(K36:K44)</f>
        <v>0</v>
      </c>
      <c r="L35" s="114">
        <f>SUM(L36:L44)</f>
        <v>0</v>
      </c>
      <c r="M35" s="114">
        <f>SUM(M36:M44)</f>
        <v>0</v>
      </c>
      <c r="N35" s="114">
        <f>COUNTIF(N36:N43,"E")</f>
        <v>2</v>
      </c>
      <c r="O35" s="163">
        <f t="shared" ref="O35" si="16">SUM(O36:O43)</f>
        <v>11</v>
      </c>
      <c r="P35" s="114">
        <f>SUM(P36:P44)</f>
        <v>75</v>
      </c>
      <c r="Q35" s="114">
        <f>SUM(Q36:Q44)</f>
        <v>120</v>
      </c>
      <c r="R35" s="114">
        <f>SUM(R36:R44)</f>
        <v>0</v>
      </c>
      <c r="S35" s="114">
        <f>SUM(S36:S44)</f>
        <v>0</v>
      </c>
      <c r="T35" s="114">
        <f>SUM(T36:T44)</f>
        <v>0</v>
      </c>
      <c r="U35" s="114">
        <f>COUNTIF(U36:U43,"E")</f>
        <v>3</v>
      </c>
      <c r="V35" s="163">
        <f t="shared" ref="V35" si="17">SUM(V36:V43)</f>
        <v>14</v>
      </c>
      <c r="W35" s="114">
        <f>SUM(W36:W44)</f>
        <v>15</v>
      </c>
      <c r="X35" s="114">
        <f>SUM(X36:X44)</f>
        <v>15</v>
      </c>
      <c r="Y35" s="114">
        <f>SUM(Y36:Y44)</f>
        <v>0</v>
      </c>
      <c r="Z35" s="114">
        <f>SUM(Z36:Z44)</f>
        <v>0</v>
      </c>
      <c r="AA35" s="114">
        <f>SUM(AA36:AA44)</f>
        <v>0</v>
      </c>
      <c r="AB35" s="114">
        <f>COUNTIF(AB36:AB44,"E")</f>
        <v>0</v>
      </c>
      <c r="AC35" s="163">
        <f t="shared" ref="AC35:AH35" si="18">SUM(AC36:AC44)</f>
        <v>2</v>
      </c>
      <c r="AD35" s="114">
        <f t="shared" si="18"/>
        <v>0</v>
      </c>
      <c r="AE35" s="114">
        <f t="shared" si="18"/>
        <v>0</v>
      </c>
      <c r="AF35" s="114">
        <f t="shared" si="18"/>
        <v>15</v>
      </c>
      <c r="AG35" s="114">
        <f t="shared" si="18"/>
        <v>0</v>
      </c>
      <c r="AH35" s="114">
        <f t="shared" si="18"/>
        <v>0</v>
      </c>
      <c r="AI35" s="114">
        <f>COUNTIF(AI36:AI44,"E")</f>
        <v>0</v>
      </c>
      <c r="AJ35" s="163">
        <f t="shared" ref="AJ35:AO35" si="19">SUM(AJ36:AJ44)</f>
        <v>1</v>
      </c>
      <c r="AK35" s="114">
        <f t="shared" si="19"/>
        <v>0</v>
      </c>
      <c r="AL35" s="114">
        <f t="shared" si="19"/>
        <v>0</v>
      </c>
      <c r="AM35" s="114">
        <f t="shared" si="19"/>
        <v>30</v>
      </c>
      <c r="AN35" s="114">
        <f t="shared" si="19"/>
        <v>0</v>
      </c>
      <c r="AO35" s="114">
        <f t="shared" si="19"/>
        <v>0</v>
      </c>
      <c r="AP35" s="114">
        <f>COUNTIF(AP36:AP44,"E")</f>
        <v>0</v>
      </c>
      <c r="AQ35" s="163">
        <f t="shared" ref="AQ35:AV35" si="20">SUM(AQ36:AQ44)</f>
        <v>2</v>
      </c>
      <c r="AR35" s="114">
        <f t="shared" si="20"/>
        <v>0</v>
      </c>
      <c r="AS35" s="114">
        <f t="shared" si="20"/>
        <v>0</v>
      </c>
      <c r="AT35" s="114">
        <f t="shared" si="20"/>
        <v>30</v>
      </c>
      <c r="AU35" s="114">
        <f t="shared" si="20"/>
        <v>0</v>
      </c>
      <c r="AV35" s="114">
        <f t="shared" si="20"/>
        <v>0</v>
      </c>
      <c r="AW35" s="164">
        <f>COUNTIF(AW36:AW44,"E")</f>
        <v>0</v>
      </c>
      <c r="AX35" s="163">
        <f>SUM(AX36:AX44)</f>
        <v>2</v>
      </c>
    </row>
    <row r="36" spans="1:90" s="9" customFormat="1" ht="23.25">
      <c r="A36" s="150">
        <v>1</v>
      </c>
      <c r="B36" s="121" t="s">
        <v>82</v>
      </c>
      <c r="C36" s="168">
        <f t="shared" ref="C36:C44" si="21">SUM(D36:H36)</f>
        <v>45</v>
      </c>
      <c r="D36" s="122">
        <f t="shared" ref="D36:F44" si="22">I36+P36+W36+AD36+AK36+AR36</f>
        <v>15</v>
      </c>
      <c r="E36" s="105">
        <f t="shared" si="22"/>
        <v>30</v>
      </c>
      <c r="F36" s="105">
        <f t="shared" si="22"/>
        <v>0</v>
      </c>
      <c r="G36" s="105">
        <f t="shared" si="15"/>
        <v>0</v>
      </c>
      <c r="H36" s="123">
        <f t="shared" si="15"/>
        <v>0</v>
      </c>
      <c r="I36" s="51">
        <v>15</v>
      </c>
      <c r="J36" s="52">
        <v>30</v>
      </c>
      <c r="K36" s="52"/>
      <c r="L36" s="75"/>
      <c r="M36" s="75"/>
      <c r="N36" s="76" t="s">
        <v>55</v>
      </c>
      <c r="O36" s="222">
        <v>5</v>
      </c>
      <c r="P36" s="77"/>
      <c r="Q36" s="62"/>
      <c r="R36" s="62"/>
      <c r="S36" s="62"/>
      <c r="T36" s="62"/>
      <c r="U36" s="63"/>
      <c r="V36" s="222"/>
      <c r="W36" s="77"/>
      <c r="X36" s="62"/>
      <c r="Y36" s="62"/>
      <c r="Z36" s="62"/>
      <c r="AA36" s="62"/>
      <c r="AB36" s="63"/>
      <c r="AC36" s="223"/>
      <c r="AD36" s="61"/>
      <c r="AE36" s="62"/>
      <c r="AF36" s="62"/>
      <c r="AG36" s="62"/>
      <c r="AH36" s="62"/>
      <c r="AI36" s="71"/>
      <c r="AJ36" s="223"/>
      <c r="AK36" s="61"/>
      <c r="AL36" s="62"/>
      <c r="AM36" s="62"/>
      <c r="AN36" s="62"/>
      <c r="AO36" s="62"/>
      <c r="AP36" s="71"/>
      <c r="AQ36" s="222"/>
      <c r="AR36" s="77"/>
      <c r="AS36" s="62"/>
      <c r="AT36" s="62"/>
      <c r="AU36" s="62"/>
      <c r="AV36" s="62"/>
      <c r="AW36" s="76"/>
      <c r="AX36" s="224"/>
    </row>
    <row r="37" spans="1:90" s="9" customFormat="1" ht="23.25">
      <c r="A37" s="153">
        <v>2</v>
      </c>
      <c r="B37" s="155" t="s">
        <v>47</v>
      </c>
      <c r="C37" s="168">
        <f t="shared" si="21"/>
        <v>60</v>
      </c>
      <c r="D37" s="122">
        <f t="shared" si="22"/>
        <v>30</v>
      </c>
      <c r="E37" s="105">
        <f t="shared" si="22"/>
        <v>30</v>
      </c>
      <c r="F37" s="105">
        <f t="shared" si="22"/>
        <v>0</v>
      </c>
      <c r="G37" s="105">
        <f t="shared" si="15"/>
        <v>0</v>
      </c>
      <c r="H37" s="123">
        <f t="shared" si="15"/>
        <v>0</v>
      </c>
      <c r="I37" s="57">
        <v>30</v>
      </c>
      <c r="J37" s="60">
        <v>30</v>
      </c>
      <c r="K37" s="60"/>
      <c r="L37" s="52"/>
      <c r="M37" s="52"/>
      <c r="N37" s="66" t="s">
        <v>55</v>
      </c>
      <c r="O37" s="219">
        <v>6</v>
      </c>
      <c r="P37" s="54"/>
      <c r="Q37" s="55"/>
      <c r="R37" s="55"/>
      <c r="S37" s="55"/>
      <c r="T37" s="55"/>
      <c r="U37" s="68"/>
      <c r="V37" s="215"/>
      <c r="W37" s="54"/>
      <c r="X37" s="55"/>
      <c r="Y37" s="55"/>
      <c r="Z37" s="55"/>
      <c r="AA37" s="55"/>
      <c r="AB37" s="68"/>
      <c r="AC37" s="216"/>
      <c r="AD37" s="67"/>
      <c r="AE37" s="55"/>
      <c r="AF37" s="55"/>
      <c r="AG37" s="55"/>
      <c r="AH37" s="55"/>
      <c r="AI37" s="68"/>
      <c r="AJ37" s="216"/>
      <c r="AK37" s="67"/>
      <c r="AL37" s="55"/>
      <c r="AM37" s="55"/>
      <c r="AN37" s="55"/>
      <c r="AO37" s="55"/>
      <c r="AP37" s="68"/>
      <c r="AQ37" s="215"/>
      <c r="AR37" s="54"/>
      <c r="AS37" s="55"/>
      <c r="AT37" s="55"/>
      <c r="AU37" s="55"/>
      <c r="AV37" s="55"/>
      <c r="AW37" s="64"/>
      <c r="AX37" s="170"/>
    </row>
    <row r="38" spans="1:90" s="79" customFormat="1" ht="26.25" customHeight="1">
      <c r="A38" s="165">
        <v>3</v>
      </c>
      <c r="B38" s="121" t="s">
        <v>48</v>
      </c>
      <c r="C38" s="168">
        <f t="shared" si="21"/>
        <v>45</v>
      </c>
      <c r="D38" s="122">
        <f t="shared" si="22"/>
        <v>15</v>
      </c>
      <c r="E38" s="105">
        <f t="shared" si="22"/>
        <v>30</v>
      </c>
      <c r="F38" s="105">
        <f t="shared" si="22"/>
        <v>0</v>
      </c>
      <c r="G38" s="105">
        <f t="shared" si="15"/>
        <v>0</v>
      </c>
      <c r="H38" s="123">
        <f t="shared" si="15"/>
        <v>0</v>
      </c>
      <c r="I38" s="51"/>
      <c r="J38" s="52"/>
      <c r="K38" s="52"/>
      <c r="L38" s="52"/>
      <c r="M38" s="52"/>
      <c r="N38" s="66"/>
      <c r="O38" s="219"/>
      <c r="P38" s="51">
        <v>15</v>
      </c>
      <c r="Q38" s="52">
        <v>30</v>
      </c>
      <c r="R38" s="52"/>
      <c r="S38" s="75"/>
      <c r="T38" s="75"/>
      <c r="U38" s="76" t="s">
        <v>55</v>
      </c>
      <c r="V38" s="225">
        <v>3</v>
      </c>
      <c r="W38" s="57"/>
      <c r="X38" s="75"/>
      <c r="Y38" s="75"/>
      <c r="Z38" s="75"/>
      <c r="AA38" s="75"/>
      <c r="AB38" s="76"/>
      <c r="AC38" s="226"/>
      <c r="AD38" s="78"/>
      <c r="AE38" s="75"/>
      <c r="AF38" s="75"/>
      <c r="AG38" s="75"/>
      <c r="AH38" s="75"/>
      <c r="AI38" s="76"/>
      <c r="AJ38" s="226"/>
      <c r="AK38" s="78"/>
      <c r="AL38" s="75"/>
      <c r="AM38" s="75"/>
      <c r="AN38" s="75"/>
      <c r="AO38" s="75"/>
      <c r="AP38" s="76"/>
      <c r="AQ38" s="225"/>
      <c r="AR38" s="57"/>
      <c r="AS38" s="75"/>
      <c r="AT38" s="75"/>
      <c r="AU38" s="75"/>
      <c r="AV38" s="75"/>
      <c r="AW38" s="76"/>
      <c r="AX38" s="227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</row>
    <row r="39" spans="1:90" s="79" customFormat="1" ht="23.25">
      <c r="A39" s="153">
        <v>4</v>
      </c>
      <c r="B39" s="115" t="s">
        <v>49</v>
      </c>
      <c r="C39" s="168">
        <f t="shared" si="21"/>
        <v>60</v>
      </c>
      <c r="D39" s="122">
        <f t="shared" si="22"/>
        <v>30</v>
      </c>
      <c r="E39" s="105">
        <f t="shared" si="22"/>
        <v>30</v>
      </c>
      <c r="F39" s="105">
        <f t="shared" si="22"/>
        <v>0</v>
      </c>
      <c r="G39" s="105">
        <f t="shared" si="15"/>
        <v>0</v>
      </c>
      <c r="H39" s="123">
        <f t="shared" si="15"/>
        <v>0</v>
      </c>
      <c r="I39" s="59"/>
      <c r="J39" s="60"/>
      <c r="K39" s="60"/>
      <c r="L39" s="60"/>
      <c r="M39" s="60"/>
      <c r="N39" s="80"/>
      <c r="O39" s="228"/>
      <c r="P39" s="59">
        <v>30</v>
      </c>
      <c r="Q39" s="60">
        <v>30</v>
      </c>
      <c r="R39" s="52"/>
      <c r="S39" s="52"/>
      <c r="T39" s="52"/>
      <c r="U39" s="66" t="s">
        <v>55</v>
      </c>
      <c r="V39" s="219">
        <v>4</v>
      </c>
      <c r="W39" s="51"/>
      <c r="X39" s="52"/>
      <c r="Y39" s="52"/>
      <c r="Z39" s="52"/>
      <c r="AA39" s="52"/>
      <c r="AB39" s="66"/>
      <c r="AC39" s="221"/>
      <c r="AD39" s="65"/>
      <c r="AE39" s="52"/>
      <c r="AF39" s="52"/>
      <c r="AG39" s="52"/>
      <c r="AH39" s="52"/>
      <c r="AI39" s="66"/>
      <c r="AJ39" s="221"/>
      <c r="AK39" s="65"/>
      <c r="AL39" s="52"/>
      <c r="AM39" s="52"/>
      <c r="AN39" s="52"/>
      <c r="AO39" s="52"/>
      <c r="AP39" s="66"/>
      <c r="AQ39" s="219"/>
      <c r="AR39" s="51"/>
      <c r="AS39" s="52"/>
      <c r="AT39" s="52"/>
      <c r="AU39" s="52"/>
      <c r="AV39" s="52"/>
      <c r="AW39" s="66"/>
      <c r="AX39" s="194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</row>
    <row r="40" spans="1:90" s="79" customFormat="1" ht="23.25">
      <c r="A40" s="165">
        <v>5</v>
      </c>
      <c r="B40" s="121" t="s">
        <v>50</v>
      </c>
      <c r="C40" s="168">
        <f t="shared" si="21"/>
        <v>45</v>
      </c>
      <c r="D40" s="122">
        <f t="shared" si="22"/>
        <v>15</v>
      </c>
      <c r="E40" s="105">
        <f t="shared" si="22"/>
        <v>30</v>
      </c>
      <c r="F40" s="105">
        <f t="shared" si="22"/>
        <v>0</v>
      </c>
      <c r="G40" s="105">
        <f t="shared" si="15"/>
        <v>0</v>
      </c>
      <c r="H40" s="123">
        <f t="shared" si="15"/>
        <v>0</v>
      </c>
      <c r="I40" s="51"/>
      <c r="J40" s="75"/>
      <c r="K40" s="75"/>
      <c r="L40" s="75"/>
      <c r="M40" s="75"/>
      <c r="N40" s="76"/>
      <c r="O40" s="225"/>
      <c r="P40" s="57">
        <v>15</v>
      </c>
      <c r="Q40" s="75">
        <v>30</v>
      </c>
      <c r="R40" s="75"/>
      <c r="S40" s="75"/>
      <c r="T40" s="75"/>
      <c r="U40" s="76" t="s">
        <v>55</v>
      </c>
      <c r="V40" s="225">
        <v>4</v>
      </c>
      <c r="W40" s="57"/>
      <c r="X40" s="75"/>
      <c r="Y40" s="75"/>
      <c r="Z40" s="75"/>
      <c r="AA40" s="75"/>
      <c r="AB40" s="66"/>
      <c r="AC40" s="226"/>
      <c r="AD40" s="78"/>
      <c r="AE40" s="75"/>
      <c r="AF40" s="75"/>
      <c r="AG40" s="75"/>
      <c r="AH40" s="75"/>
      <c r="AI40" s="76"/>
      <c r="AJ40" s="226"/>
      <c r="AK40" s="78"/>
      <c r="AL40" s="75"/>
      <c r="AM40" s="75"/>
      <c r="AN40" s="75"/>
      <c r="AO40" s="75"/>
      <c r="AP40" s="76"/>
      <c r="AQ40" s="225"/>
      <c r="AR40" s="57"/>
      <c r="AS40" s="75"/>
      <c r="AT40" s="75"/>
      <c r="AU40" s="75"/>
      <c r="AV40" s="52"/>
      <c r="AW40" s="53"/>
      <c r="AX40" s="22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</row>
    <row r="41" spans="1:90" s="79" customFormat="1" ht="23.25">
      <c r="A41" s="153">
        <v>6</v>
      </c>
      <c r="B41" s="121" t="s">
        <v>51</v>
      </c>
      <c r="C41" s="168">
        <f t="shared" si="21"/>
        <v>30</v>
      </c>
      <c r="D41" s="122">
        <f t="shared" si="22"/>
        <v>15</v>
      </c>
      <c r="E41" s="105">
        <f t="shared" si="22"/>
        <v>15</v>
      </c>
      <c r="F41" s="105">
        <f t="shared" si="22"/>
        <v>0</v>
      </c>
      <c r="G41" s="105">
        <f t="shared" si="15"/>
        <v>0</v>
      </c>
      <c r="H41" s="123">
        <f t="shared" si="15"/>
        <v>0</v>
      </c>
      <c r="I41" s="51"/>
      <c r="J41" s="52"/>
      <c r="K41" s="52"/>
      <c r="L41" s="52"/>
      <c r="M41" s="52"/>
      <c r="N41" s="66"/>
      <c r="O41" s="219"/>
      <c r="P41" s="51">
        <v>15</v>
      </c>
      <c r="Q41" s="52">
        <v>15</v>
      </c>
      <c r="R41" s="52"/>
      <c r="S41" s="52"/>
      <c r="T41" s="52"/>
      <c r="U41" s="66" t="s">
        <v>24</v>
      </c>
      <c r="V41" s="219">
        <v>2</v>
      </c>
      <c r="W41" s="51"/>
      <c r="X41" s="52"/>
      <c r="Y41" s="52"/>
      <c r="Z41" s="52"/>
      <c r="AA41" s="52"/>
      <c r="AB41" s="66"/>
      <c r="AC41" s="221"/>
      <c r="AD41" s="65"/>
      <c r="AE41" s="52"/>
      <c r="AF41" s="52"/>
      <c r="AG41" s="52"/>
      <c r="AH41" s="52"/>
      <c r="AI41" s="66"/>
      <c r="AJ41" s="221"/>
      <c r="AK41" s="65"/>
      <c r="AL41" s="52"/>
      <c r="AM41" s="52"/>
      <c r="AN41" s="52"/>
      <c r="AO41" s="52"/>
      <c r="AP41" s="66"/>
      <c r="AQ41" s="219"/>
      <c r="AR41" s="51"/>
      <c r="AS41" s="52"/>
      <c r="AT41" s="52"/>
      <c r="AU41" s="52"/>
      <c r="AV41" s="52"/>
      <c r="AW41" s="53"/>
      <c r="AX41" s="194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</row>
    <row r="42" spans="1:90" s="79" customFormat="1" ht="23.25">
      <c r="A42" s="165">
        <v>7</v>
      </c>
      <c r="B42" s="121" t="s">
        <v>52</v>
      </c>
      <c r="C42" s="168">
        <f t="shared" si="21"/>
        <v>30</v>
      </c>
      <c r="D42" s="122">
        <f t="shared" si="22"/>
        <v>15</v>
      </c>
      <c r="E42" s="105">
        <f t="shared" si="22"/>
        <v>15</v>
      </c>
      <c r="F42" s="105">
        <f t="shared" si="22"/>
        <v>0</v>
      </c>
      <c r="G42" s="105">
        <f t="shared" si="15"/>
        <v>0</v>
      </c>
      <c r="H42" s="123">
        <f t="shared" si="15"/>
        <v>0</v>
      </c>
      <c r="I42" s="51"/>
      <c r="J42" s="52"/>
      <c r="K42" s="52"/>
      <c r="L42" s="52"/>
      <c r="M42" s="52"/>
      <c r="N42" s="66"/>
      <c r="O42" s="219"/>
      <c r="P42" s="51"/>
      <c r="Q42" s="52"/>
      <c r="R42" s="52"/>
      <c r="S42" s="52"/>
      <c r="T42" s="52"/>
      <c r="U42" s="66"/>
      <c r="V42" s="219"/>
      <c r="W42" s="51">
        <v>15</v>
      </c>
      <c r="X42" s="52">
        <v>15</v>
      </c>
      <c r="Y42" s="52"/>
      <c r="Z42" s="52"/>
      <c r="AA42" s="52"/>
      <c r="AB42" s="66" t="s">
        <v>24</v>
      </c>
      <c r="AC42" s="221">
        <v>2</v>
      </c>
      <c r="AD42" s="65"/>
      <c r="AE42" s="52"/>
      <c r="AF42" s="52"/>
      <c r="AG42" s="52"/>
      <c r="AH42" s="52"/>
      <c r="AI42" s="66"/>
      <c r="AJ42" s="221"/>
      <c r="AK42" s="65"/>
      <c r="AL42" s="52"/>
      <c r="AM42" s="52"/>
      <c r="AN42" s="52"/>
      <c r="AO42" s="52"/>
      <c r="AP42" s="66"/>
      <c r="AQ42" s="219"/>
      <c r="AR42" s="51"/>
      <c r="AS42" s="52"/>
      <c r="AT42" s="52"/>
      <c r="AU42" s="52"/>
      <c r="AV42" s="52"/>
      <c r="AW42" s="53"/>
      <c r="AX42" s="194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</row>
    <row r="43" spans="1:90" s="79" customFormat="1" ht="23.25">
      <c r="A43" s="153">
        <v>8</v>
      </c>
      <c r="B43" s="121" t="s">
        <v>81</v>
      </c>
      <c r="C43" s="168">
        <f t="shared" si="21"/>
        <v>15</v>
      </c>
      <c r="D43" s="122">
        <f t="shared" si="22"/>
        <v>0</v>
      </c>
      <c r="E43" s="105">
        <f t="shared" si="22"/>
        <v>15</v>
      </c>
      <c r="F43" s="105">
        <f t="shared" si="22"/>
        <v>0</v>
      </c>
      <c r="G43" s="105">
        <f t="shared" si="15"/>
        <v>0</v>
      </c>
      <c r="H43" s="123">
        <f t="shared" si="15"/>
        <v>0</v>
      </c>
      <c r="I43" s="51"/>
      <c r="J43" s="52"/>
      <c r="K43" s="52"/>
      <c r="L43" s="52"/>
      <c r="M43" s="52"/>
      <c r="N43" s="66"/>
      <c r="O43" s="219"/>
      <c r="P43" s="51"/>
      <c r="Q43" s="52">
        <v>15</v>
      </c>
      <c r="R43" s="52"/>
      <c r="S43" s="52"/>
      <c r="T43" s="52"/>
      <c r="U43" s="66" t="s">
        <v>24</v>
      </c>
      <c r="V43" s="219">
        <v>1</v>
      </c>
      <c r="W43" s="51"/>
      <c r="X43" s="52"/>
      <c r="Y43" s="52"/>
      <c r="Z43" s="52"/>
      <c r="AA43" s="52"/>
      <c r="AB43" s="66"/>
      <c r="AC43" s="221"/>
      <c r="AD43" s="65"/>
      <c r="AE43" s="52"/>
      <c r="AF43" s="52"/>
      <c r="AG43" s="52"/>
      <c r="AH43" s="52"/>
      <c r="AI43" s="66"/>
      <c r="AJ43" s="221"/>
      <c r="AK43" s="65"/>
      <c r="AL43" s="52"/>
      <c r="AM43" s="52"/>
      <c r="AN43" s="52"/>
      <c r="AO43" s="52"/>
      <c r="AP43" s="66"/>
      <c r="AQ43" s="219"/>
      <c r="AR43" s="51"/>
      <c r="AS43" s="52"/>
      <c r="AT43" s="52"/>
      <c r="AU43" s="52"/>
      <c r="AV43" s="52"/>
      <c r="AW43" s="53"/>
      <c r="AX43" s="194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90" s="79" customFormat="1" ht="24" thickBot="1">
      <c r="A44" s="156">
        <v>9</v>
      </c>
      <c r="B44" s="206" t="s">
        <v>53</v>
      </c>
      <c r="C44" s="195">
        <f t="shared" si="21"/>
        <v>75</v>
      </c>
      <c r="D44" s="125">
        <f t="shared" si="22"/>
        <v>0</v>
      </c>
      <c r="E44" s="107">
        <f t="shared" si="22"/>
        <v>0</v>
      </c>
      <c r="F44" s="107">
        <f t="shared" si="22"/>
        <v>75</v>
      </c>
      <c r="G44" s="107">
        <f t="shared" si="15"/>
        <v>0</v>
      </c>
      <c r="H44" s="126">
        <f t="shared" si="15"/>
        <v>0</v>
      </c>
      <c r="I44" s="203"/>
      <c r="J44" s="128"/>
      <c r="K44" s="128"/>
      <c r="L44" s="128"/>
      <c r="M44" s="128"/>
      <c r="N44" s="166"/>
      <c r="O44" s="230"/>
      <c r="P44" s="127"/>
      <c r="Q44" s="128"/>
      <c r="R44" s="128"/>
      <c r="S44" s="128"/>
      <c r="T44" s="128"/>
      <c r="U44" s="166"/>
      <c r="V44" s="230"/>
      <c r="W44" s="127"/>
      <c r="X44" s="128"/>
      <c r="Y44" s="128"/>
      <c r="Z44" s="128"/>
      <c r="AA44" s="128"/>
      <c r="AB44" s="166"/>
      <c r="AC44" s="231"/>
      <c r="AD44" s="204"/>
      <c r="AE44" s="128"/>
      <c r="AF44" s="128">
        <v>15</v>
      </c>
      <c r="AG44" s="128"/>
      <c r="AH44" s="128"/>
      <c r="AI44" s="166" t="s">
        <v>24</v>
      </c>
      <c r="AJ44" s="231">
        <v>1</v>
      </c>
      <c r="AK44" s="204"/>
      <c r="AL44" s="128"/>
      <c r="AM44" s="128">
        <v>30</v>
      </c>
      <c r="AN44" s="128"/>
      <c r="AO44" s="128"/>
      <c r="AP44" s="166" t="s">
        <v>24</v>
      </c>
      <c r="AQ44" s="230">
        <v>2</v>
      </c>
      <c r="AR44" s="127"/>
      <c r="AS44" s="128"/>
      <c r="AT44" s="128">
        <v>30</v>
      </c>
      <c r="AU44" s="128"/>
      <c r="AV44" s="128"/>
      <c r="AW44" s="129" t="s">
        <v>24</v>
      </c>
      <c r="AX44" s="232">
        <v>2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</row>
    <row r="45" spans="1:90" s="79" customFormat="1" ht="19.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90" s="9" customFormat="1" ht="22.5">
      <c r="A46" s="108" t="s">
        <v>69</v>
      </c>
      <c r="B46" s="162" t="s">
        <v>65</v>
      </c>
      <c r="C46" s="172">
        <f>SUM(C47:C73)</f>
        <v>945</v>
      </c>
      <c r="D46" s="112">
        <f t="shared" ref="D46:H61" si="23">I46+P46+W46+AD46+AK46+AR46</f>
        <v>345</v>
      </c>
      <c r="E46" s="112">
        <f t="shared" si="23"/>
        <v>360</v>
      </c>
      <c r="F46" s="112">
        <f t="shared" si="23"/>
        <v>0</v>
      </c>
      <c r="G46" s="112">
        <f t="shared" si="23"/>
        <v>240</v>
      </c>
      <c r="H46" s="113">
        <f t="shared" si="23"/>
        <v>0</v>
      </c>
      <c r="I46" s="114">
        <f>SUM(I47:I73)</f>
        <v>0</v>
      </c>
      <c r="J46" s="114">
        <f>SUM(J47:J73)</f>
        <v>0</v>
      </c>
      <c r="K46" s="114">
        <f>SUM(K47:K73)</f>
        <v>0</v>
      </c>
      <c r="L46" s="114">
        <f>SUM(L47:L73)</f>
        <v>0</v>
      </c>
      <c r="M46" s="114">
        <f>SUM(M47:M73)</f>
        <v>0</v>
      </c>
      <c r="N46" s="114">
        <f>COUNTIF(N47:N73,"E")</f>
        <v>0</v>
      </c>
      <c r="O46" s="163">
        <f t="shared" ref="O46:T46" si="24">SUM(O47:O73)</f>
        <v>0</v>
      </c>
      <c r="P46" s="114">
        <f t="shared" si="24"/>
        <v>0</v>
      </c>
      <c r="Q46" s="114">
        <f t="shared" si="24"/>
        <v>0</v>
      </c>
      <c r="R46" s="114">
        <f t="shared" si="24"/>
        <v>0</v>
      </c>
      <c r="S46" s="114">
        <f t="shared" si="24"/>
        <v>0</v>
      </c>
      <c r="T46" s="114">
        <f t="shared" si="24"/>
        <v>0</v>
      </c>
      <c r="U46" s="114">
        <f>COUNTIF(U47:U73,"E")</f>
        <v>0</v>
      </c>
      <c r="V46" s="163">
        <f t="shared" ref="V46:AA46" si="25">SUM(V47:V73)</f>
        <v>0</v>
      </c>
      <c r="W46" s="114">
        <f t="shared" si="25"/>
        <v>105</v>
      </c>
      <c r="X46" s="114">
        <f t="shared" si="25"/>
        <v>120</v>
      </c>
      <c r="Y46" s="114">
        <f t="shared" si="25"/>
        <v>0</v>
      </c>
      <c r="Z46" s="114">
        <f t="shared" si="25"/>
        <v>0</v>
      </c>
      <c r="AA46" s="114">
        <f t="shared" si="25"/>
        <v>0</v>
      </c>
      <c r="AB46" s="114">
        <f>COUNTIF(AB47:AB73,"E")</f>
        <v>3</v>
      </c>
      <c r="AC46" s="163">
        <f t="shared" ref="AC46:AH46" si="26">SUM(AC47:AC73)</f>
        <v>20</v>
      </c>
      <c r="AD46" s="114">
        <f t="shared" si="26"/>
        <v>150</v>
      </c>
      <c r="AE46" s="114">
        <f t="shared" si="26"/>
        <v>120</v>
      </c>
      <c r="AF46" s="114">
        <f t="shared" si="26"/>
        <v>0</v>
      </c>
      <c r="AG46" s="114">
        <f t="shared" si="26"/>
        <v>30</v>
      </c>
      <c r="AH46" s="114">
        <f t="shared" si="26"/>
        <v>0</v>
      </c>
      <c r="AI46" s="114">
        <f>COUNTIF(AI47:AI73,"E")</f>
        <v>3</v>
      </c>
      <c r="AJ46" s="163">
        <f t="shared" ref="AJ46:AO46" si="27">SUM(AJ47:AJ73)</f>
        <v>22</v>
      </c>
      <c r="AK46" s="114">
        <f t="shared" si="27"/>
        <v>75</v>
      </c>
      <c r="AL46" s="114">
        <f t="shared" si="27"/>
        <v>105</v>
      </c>
      <c r="AM46" s="114">
        <f t="shared" si="27"/>
        <v>0</v>
      </c>
      <c r="AN46" s="114">
        <f t="shared" si="27"/>
        <v>90</v>
      </c>
      <c r="AO46" s="114">
        <f t="shared" si="27"/>
        <v>0</v>
      </c>
      <c r="AP46" s="114">
        <f>COUNTIF(AP47:AP73,"E")</f>
        <v>2</v>
      </c>
      <c r="AQ46" s="163">
        <f t="shared" ref="AQ46:AV46" si="28">SUM(AQ47:AQ73)</f>
        <v>21</v>
      </c>
      <c r="AR46" s="114">
        <f t="shared" si="28"/>
        <v>15</v>
      </c>
      <c r="AS46" s="114">
        <f t="shared" si="28"/>
        <v>15</v>
      </c>
      <c r="AT46" s="114">
        <f t="shared" si="28"/>
        <v>0</v>
      </c>
      <c r="AU46" s="114">
        <f t="shared" si="28"/>
        <v>120</v>
      </c>
      <c r="AV46" s="114">
        <f t="shared" si="28"/>
        <v>0</v>
      </c>
      <c r="AW46" s="114">
        <f>COUNTIF(AW47:AW73,"E")</f>
        <v>1</v>
      </c>
      <c r="AX46" s="108">
        <f>SUM(AX47:AX73)</f>
        <v>13</v>
      </c>
    </row>
    <row r="47" spans="1:90" s="9" customFormat="1" ht="23.25">
      <c r="A47" s="153">
        <v>1</v>
      </c>
      <c r="B47" s="207" t="s">
        <v>73</v>
      </c>
      <c r="C47" s="193">
        <f>SUM(D47:H47)</f>
        <v>60</v>
      </c>
      <c r="D47" s="116">
        <f t="shared" si="23"/>
        <v>30</v>
      </c>
      <c r="E47" s="117">
        <f t="shared" si="23"/>
        <v>30</v>
      </c>
      <c r="F47" s="105">
        <f t="shared" si="23"/>
        <v>0</v>
      </c>
      <c r="G47" s="105">
        <f t="shared" si="23"/>
        <v>0</v>
      </c>
      <c r="H47" s="123">
        <f t="shared" si="23"/>
        <v>0</v>
      </c>
      <c r="I47" s="51"/>
      <c r="J47" s="52"/>
      <c r="K47" s="60"/>
      <c r="L47" s="60"/>
      <c r="M47" s="60"/>
      <c r="N47" s="80"/>
      <c r="O47" s="216"/>
      <c r="P47" s="67"/>
      <c r="Q47" s="55"/>
      <c r="R47" s="55"/>
      <c r="S47" s="55"/>
      <c r="T47" s="55"/>
      <c r="U47" s="68"/>
      <c r="V47" s="216"/>
      <c r="W47" s="65">
        <v>30</v>
      </c>
      <c r="X47" s="52">
        <v>30</v>
      </c>
      <c r="Y47" s="55"/>
      <c r="Z47" s="55"/>
      <c r="AA47" s="55"/>
      <c r="AB47" s="68" t="s">
        <v>55</v>
      </c>
      <c r="AC47" s="215">
        <v>6</v>
      </c>
      <c r="AD47" s="67"/>
      <c r="AE47" s="55"/>
      <c r="AF47" s="55"/>
      <c r="AG47" s="55"/>
      <c r="AH47" s="55"/>
      <c r="AI47" s="68"/>
      <c r="AJ47" s="216"/>
      <c r="AK47" s="67"/>
      <c r="AL47" s="55"/>
      <c r="AM47" s="55"/>
      <c r="AN47" s="55"/>
      <c r="AO47" s="55"/>
      <c r="AP47" s="68"/>
      <c r="AQ47" s="216"/>
      <c r="AR47" s="67"/>
      <c r="AS47" s="55"/>
      <c r="AT47" s="55"/>
      <c r="AU47" s="55"/>
      <c r="AV47" s="55"/>
      <c r="AW47" s="68"/>
      <c r="AX47" s="170"/>
    </row>
    <row r="48" spans="1:90" s="9" customFormat="1" ht="24" customHeight="1">
      <c r="A48" s="165">
        <v>2</v>
      </c>
      <c r="B48" s="208" t="s">
        <v>97</v>
      </c>
      <c r="C48" s="193">
        <f t="shared" ref="C48:C73" si="29">SUM(D48:H48)</f>
        <v>45</v>
      </c>
      <c r="D48" s="116">
        <f t="shared" si="23"/>
        <v>30</v>
      </c>
      <c r="E48" s="117">
        <f t="shared" si="23"/>
        <v>15</v>
      </c>
      <c r="F48" s="105">
        <f t="shared" si="23"/>
        <v>0</v>
      </c>
      <c r="G48" s="105">
        <f t="shared" si="23"/>
        <v>0</v>
      </c>
      <c r="H48" s="123">
        <f t="shared" si="23"/>
        <v>0</v>
      </c>
      <c r="I48" s="51"/>
      <c r="J48" s="52"/>
      <c r="K48" s="60"/>
      <c r="L48" s="60"/>
      <c r="M48" s="60"/>
      <c r="N48" s="80"/>
      <c r="O48" s="216"/>
      <c r="P48" s="69"/>
      <c r="Q48" s="70"/>
      <c r="R48" s="70"/>
      <c r="S48" s="70"/>
      <c r="T48" s="70"/>
      <c r="U48" s="71"/>
      <c r="V48" s="216"/>
      <c r="W48" s="190">
        <v>30</v>
      </c>
      <c r="X48" s="60">
        <v>15</v>
      </c>
      <c r="Y48" s="70"/>
      <c r="Z48" s="70"/>
      <c r="AA48" s="70"/>
      <c r="AB48" s="71" t="s">
        <v>55</v>
      </c>
      <c r="AC48" s="221">
        <v>5</v>
      </c>
      <c r="AD48" s="69"/>
      <c r="AE48" s="70"/>
      <c r="AF48" s="70"/>
      <c r="AG48" s="70"/>
      <c r="AH48" s="70"/>
      <c r="AI48" s="71"/>
      <c r="AJ48" s="216"/>
      <c r="AK48" s="69"/>
      <c r="AL48" s="70"/>
      <c r="AM48" s="70"/>
      <c r="AN48" s="70"/>
      <c r="AO48" s="70"/>
      <c r="AP48" s="71"/>
      <c r="AQ48" s="216"/>
      <c r="AR48" s="69"/>
      <c r="AS48" s="70"/>
      <c r="AT48" s="70"/>
      <c r="AU48" s="70"/>
      <c r="AV48" s="70"/>
      <c r="AW48" s="71"/>
      <c r="AX48" s="170"/>
    </row>
    <row r="49" spans="1:50" s="9" customFormat="1" ht="23.25" customHeight="1">
      <c r="A49" s="153">
        <v>3</v>
      </c>
      <c r="B49" s="209" t="s">
        <v>96</v>
      </c>
      <c r="C49" s="193">
        <f t="shared" si="29"/>
        <v>45</v>
      </c>
      <c r="D49" s="116">
        <f t="shared" si="23"/>
        <v>15</v>
      </c>
      <c r="E49" s="117">
        <f t="shared" si="23"/>
        <v>30</v>
      </c>
      <c r="F49" s="105">
        <f t="shared" si="23"/>
        <v>0</v>
      </c>
      <c r="G49" s="105">
        <f t="shared" si="23"/>
        <v>0</v>
      </c>
      <c r="H49" s="123">
        <f t="shared" si="23"/>
        <v>0</v>
      </c>
      <c r="I49" s="51"/>
      <c r="J49" s="60"/>
      <c r="K49" s="60"/>
      <c r="L49" s="60"/>
      <c r="M49" s="60"/>
      <c r="N49" s="80"/>
      <c r="O49" s="217"/>
      <c r="P49" s="69"/>
      <c r="Q49" s="70"/>
      <c r="R49" s="70"/>
      <c r="S49" s="55"/>
      <c r="T49" s="55"/>
      <c r="U49" s="71"/>
      <c r="V49" s="217"/>
      <c r="W49" s="69">
        <v>15</v>
      </c>
      <c r="X49" s="70">
        <v>30</v>
      </c>
      <c r="Y49" s="70"/>
      <c r="Z49" s="70"/>
      <c r="AA49" s="70"/>
      <c r="AB49" s="71" t="s">
        <v>24</v>
      </c>
      <c r="AC49" s="217">
        <v>3</v>
      </c>
      <c r="AD49" s="69"/>
      <c r="AE49" s="71"/>
      <c r="AF49" s="70"/>
      <c r="AG49" s="70"/>
      <c r="AH49" s="70"/>
      <c r="AI49" s="71"/>
      <c r="AJ49" s="217"/>
      <c r="AK49" s="69"/>
      <c r="AL49" s="81"/>
      <c r="AM49" s="81"/>
      <c r="AN49" s="81"/>
      <c r="AO49" s="81"/>
      <c r="AP49" s="71"/>
      <c r="AQ49" s="215"/>
      <c r="AR49" s="81"/>
      <c r="AS49" s="81"/>
      <c r="AT49" s="81"/>
      <c r="AU49" s="81"/>
      <c r="AV49" s="81"/>
      <c r="AW49" s="71"/>
      <c r="AX49" s="220"/>
    </row>
    <row r="50" spans="1:50" s="9" customFormat="1" ht="23.25" customHeight="1">
      <c r="A50" s="165">
        <v>4</v>
      </c>
      <c r="B50" s="208" t="s">
        <v>74</v>
      </c>
      <c r="C50" s="193">
        <f t="shared" si="29"/>
        <v>30</v>
      </c>
      <c r="D50" s="116">
        <f t="shared" si="23"/>
        <v>15</v>
      </c>
      <c r="E50" s="117">
        <f t="shared" si="23"/>
        <v>15</v>
      </c>
      <c r="F50" s="105">
        <f t="shared" si="23"/>
        <v>0</v>
      </c>
      <c r="G50" s="105">
        <f t="shared" si="23"/>
        <v>0</v>
      </c>
      <c r="H50" s="123">
        <f t="shared" si="23"/>
        <v>0</v>
      </c>
      <c r="I50" s="59"/>
      <c r="J50" s="51"/>
      <c r="K50" s="51"/>
      <c r="L50" s="52"/>
      <c r="M50" s="52"/>
      <c r="N50" s="66"/>
      <c r="O50" s="215"/>
      <c r="P50" s="54"/>
      <c r="Q50" s="54"/>
      <c r="R50" s="54"/>
      <c r="S50" s="54"/>
      <c r="T50" s="54"/>
      <c r="U50" s="68"/>
      <c r="V50" s="215"/>
      <c r="W50" s="54">
        <v>15</v>
      </c>
      <c r="X50" s="54">
        <v>15</v>
      </c>
      <c r="Y50" s="54"/>
      <c r="Z50" s="54"/>
      <c r="AA50" s="54"/>
      <c r="AB50" s="68" t="s">
        <v>24</v>
      </c>
      <c r="AC50" s="215">
        <v>2</v>
      </c>
      <c r="AD50" s="54"/>
      <c r="AE50" s="54"/>
      <c r="AF50" s="54"/>
      <c r="AG50" s="54"/>
      <c r="AH50" s="54"/>
      <c r="AI50" s="68"/>
      <c r="AJ50" s="215"/>
      <c r="AK50" s="54"/>
      <c r="AL50" s="54"/>
      <c r="AM50" s="54"/>
      <c r="AN50" s="54"/>
      <c r="AO50" s="54"/>
      <c r="AP50" s="56"/>
      <c r="AQ50" s="215"/>
      <c r="AR50" s="54"/>
      <c r="AS50" s="54"/>
      <c r="AT50" s="54"/>
      <c r="AU50" s="54"/>
      <c r="AV50" s="54"/>
      <c r="AW50" s="74"/>
      <c r="AX50" s="170"/>
    </row>
    <row r="51" spans="1:50" s="9" customFormat="1" ht="23.25">
      <c r="A51" s="153">
        <v>5</v>
      </c>
      <c r="B51" s="208" t="s">
        <v>75</v>
      </c>
      <c r="C51" s="193">
        <f t="shared" si="29"/>
        <v>45</v>
      </c>
      <c r="D51" s="116">
        <f t="shared" si="23"/>
        <v>15</v>
      </c>
      <c r="E51" s="117">
        <f t="shared" si="23"/>
        <v>30</v>
      </c>
      <c r="F51" s="105">
        <f t="shared" si="23"/>
        <v>0</v>
      </c>
      <c r="G51" s="105">
        <f t="shared" si="23"/>
        <v>0</v>
      </c>
      <c r="H51" s="123">
        <f t="shared" si="23"/>
        <v>0</v>
      </c>
      <c r="I51" s="59"/>
      <c r="J51" s="60"/>
      <c r="K51" s="60"/>
      <c r="L51" s="60"/>
      <c r="M51" s="60"/>
      <c r="N51" s="80"/>
      <c r="O51" s="216"/>
      <c r="P51" s="67"/>
      <c r="Q51" s="55"/>
      <c r="R51" s="55"/>
      <c r="S51" s="55"/>
      <c r="T51" s="55"/>
      <c r="U51" s="68"/>
      <c r="V51" s="216"/>
      <c r="W51" s="67">
        <v>15</v>
      </c>
      <c r="X51" s="55">
        <v>30</v>
      </c>
      <c r="Y51" s="55"/>
      <c r="Z51" s="55"/>
      <c r="AA51" s="55"/>
      <c r="AB51" s="68" t="s">
        <v>55</v>
      </c>
      <c r="AC51" s="215">
        <v>4</v>
      </c>
      <c r="AD51" s="67"/>
      <c r="AE51" s="55"/>
      <c r="AF51" s="55"/>
      <c r="AG51" s="55"/>
      <c r="AH51" s="55"/>
      <c r="AI51" s="68"/>
      <c r="AJ51" s="216"/>
      <c r="AK51" s="67"/>
      <c r="AL51" s="55"/>
      <c r="AM51" s="55"/>
      <c r="AN51" s="52"/>
      <c r="AO51" s="55"/>
      <c r="AP51" s="68"/>
      <c r="AQ51" s="216"/>
      <c r="AR51" s="67"/>
      <c r="AS51" s="55"/>
      <c r="AT51" s="55"/>
      <c r="AU51" s="55"/>
      <c r="AV51" s="55"/>
      <c r="AW51" s="68"/>
      <c r="AX51" s="170"/>
    </row>
    <row r="52" spans="1:50" s="9" customFormat="1" ht="23.25">
      <c r="A52" s="165">
        <v>6</v>
      </c>
      <c r="B52" s="208" t="s">
        <v>95</v>
      </c>
      <c r="C52" s="193">
        <f t="shared" si="29"/>
        <v>15</v>
      </c>
      <c r="D52" s="116">
        <f t="shared" si="23"/>
        <v>15</v>
      </c>
      <c r="E52" s="117">
        <f t="shared" si="23"/>
        <v>0</v>
      </c>
      <c r="F52" s="105">
        <f t="shared" si="23"/>
        <v>0</v>
      </c>
      <c r="G52" s="105">
        <f t="shared" si="23"/>
        <v>0</v>
      </c>
      <c r="H52" s="123">
        <f t="shared" si="23"/>
        <v>0</v>
      </c>
      <c r="I52" s="59"/>
      <c r="J52" s="60"/>
      <c r="K52" s="60"/>
      <c r="L52" s="60"/>
      <c r="M52" s="60"/>
      <c r="N52" s="80"/>
      <c r="O52" s="216"/>
      <c r="P52" s="69"/>
      <c r="Q52" s="70"/>
      <c r="R52" s="70"/>
      <c r="S52" s="70"/>
      <c r="T52" s="70"/>
      <c r="U52" s="71"/>
      <c r="V52" s="216"/>
      <c r="W52" s="69"/>
      <c r="X52" s="70"/>
      <c r="Y52" s="70"/>
      <c r="Z52" s="70"/>
      <c r="AA52" s="70"/>
      <c r="AB52" s="71"/>
      <c r="AC52" s="216"/>
      <c r="AD52" s="69">
        <v>15</v>
      </c>
      <c r="AE52" s="70"/>
      <c r="AF52" s="70"/>
      <c r="AG52" s="70"/>
      <c r="AH52" s="70"/>
      <c r="AI52" s="71" t="s">
        <v>55</v>
      </c>
      <c r="AJ52" s="216">
        <v>2</v>
      </c>
      <c r="AK52" s="69"/>
      <c r="AL52" s="70"/>
      <c r="AM52" s="70"/>
      <c r="AN52" s="70"/>
      <c r="AO52" s="70"/>
      <c r="AP52" s="71"/>
      <c r="AQ52" s="216"/>
      <c r="AR52" s="69"/>
      <c r="AS52" s="70"/>
      <c r="AT52" s="70"/>
      <c r="AU52" s="70"/>
      <c r="AV52" s="70"/>
      <c r="AW52" s="71"/>
      <c r="AX52" s="170"/>
    </row>
    <row r="53" spans="1:50" s="9" customFormat="1" ht="24.75" customHeight="1">
      <c r="A53" s="153">
        <v>7</v>
      </c>
      <c r="B53" s="208" t="s">
        <v>98</v>
      </c>
      <c r="C53" s="193">
        <f t="shared" si="29"/>
        <v>60</v>
      </c>
      <c r="D53" s="116">
        <f t="shared" si="23"/>
        <v>30</v>
      </c>
      <c r="E53" s="117">
        <f t="shared" si="23"/>
        <v>30</v>
      </c>
      <c r="F53" s="105">
        <f t="shared" si="23"/>
        <v>0</v>
      </c>
      <c r="G53" s="105">
        <f t="shared" si="23"/>
        <v>0</v>
      </c>
      <c r="H53" s="123">
        <f t="shared" si="23"/>
        <v>0</v>
      </c>
      <c r="I53" s="59"/>
      <c r="J53" s="60"/>
      <c r="K53" s="60"/>
      <c r="L53" s="60"/>
      <c r="M53" s="60"/>
      <c r="N53" s="80"/>
      <c r="O53" s="216"/>
      <c r="P53" s="69"/>
      <c r="Q53" s="70"/>
      <c r="R53" s="70"/>
      <c r="S53" s="70"/>
      <c r="T53" s="70"/>
      <c r="U53" s="71"/>
      <c r="V53" s="216"/>
      <c r="W53" s="69"/>
      <c r="X53" s="70"/>
      <c r="Y53" s="70"/>
      <c r="Z53" s="70"/>
      <c r="AA53" s="70"/>
      <c r="AB53" s="71"/>
      <c r="AC53" s="216"/>
      <c r="AD53" s="69">
        <v>30</v>
      </c>
      <c r="AE53" s="70">
        <v>30</v>
      </c>
      <c r="AF53" s="70"/>
      <c r="AG53" s="70"/>
      <c r="AH53" s="70"/>
      <c r="AI53" s="71" t="s">
        <v>55</v>
      </c>
      <c r="AJ53" s="216">
        <v>5</v>
      </c>
      <c r="AK53" s="69"/>
      <c r="AL53" s="70"/>
      <c r="AM53" s="70"/>
      <c r="AN53" s="70"/>
      <c r="AO53" s="70"/>
      <c r="AP53" s="71"/>
      <c r="AQ53" s="216"/>
      <c r="AR53" s="69"/>
      <c r="AS53" s="70"/>
      <c r="AT53" s="70"/>
      <c r="AU53" s="70"/>
      <c r="AV53" s="70"/>
      <c r="AW53" s="71"/>
      <c r="AX53" s="170"/>
    </row>
    <row r="54" spans="1:50" s="9" customFormat="1" ht="24.75" customHeight="1">
      <c r="A54" s="165">
        <v>8</v>
      </c>
      <c r="B54" s="208" t="s">
        <v>101</v>
      </c>
      <c r="C54" s="193">
        <f t="shared" si="29"/>
        <v>30</v>
      </c>
      <c r="D54" s="116">
        <f t="shared" si="23"/>
        <v>15</v>
      </c>
      <c r="E54" s="117">
        <f t="shared" si="23"/>
        <v>15</v>
      </c>
      <c r="F54" s="105">
        <f t="shared" si="23"/>
        <v>0</v>
      </c>
      <c r="G54" s="105">
        <f t="shared" si="23"/>
        <v>0</v>
      </c>
      <c r="H54" s="123">
        <f t="shared" si="23"/>
        <v>0</v>
      </c>
      <c r="I54" s="59"/>
      <c r="J54" s="60"/>
      <c r="K54" s="60"/>
      <c r="L54" s="60"/>
      <c r="M54" s="60"/>
      <c r="N54" s="80"/>
      <c r="O54" s="216"/>
      <c r="P54" s="69"/>
      <c r="Q54" s="70"/>
      <c r="R54" s="70"/>
      <c r="S54" s="70"/>
      <c r="T54" s="70"/>
      <c r="U54" s="71"/>
      <c r="V54" s="216"/>
      <c r="W54" s="69"/>
      <c r="X54" s="70"/>
      <c r="Y54" s="70"/>
      <c r="Z54" s="70"/>
      <c r="AA54" s="70"/>
      <c r="AB54" s="71"/>
      <c r="AC54" s="216"/>
      <c r="AD54" s="69">
        <v>15</v>
      </c>
      <c r="AE54" s="70">
        <v>15</v>
      </c>
      <c r="AF54" s="70"/>
      <c r="AG54" s="70"/>
      <c r="AH54" s="70"/>
      <c r="AI54" s="71" t="s">
        <v>24</v>
      </c>
      <c r="AJ54" s="216">
        <v>2</v>
      </c>
      <c r="AK54" s="69"/>
      <c r="AL54" s="70"/>
      <c r="AM54" s="70"/>
      <c r="AN54" s="70"/>
      <c r="AO54" s="70"/>
      <c r="AP54" s="71"/>
      <c r="AQ54" s="216"/>
      <c r="AR54" s="69"/>
      <c r="AS54" s="70"/>
      <c r="AT54" s="70"/>
      <c r="AU54" s="70"/>
      <c r="AV54" s="70"/>
      <c r="AW54" s="71"/>
      <c r="AX54" s="170"/>
    </row>
    <row r="55" spans="1:50" s="9" customFormat="1" ht="26.25" customHeight="1">
      <c r="A55" s="153">
        <v>9</v>
      </c>
      <c r="B55" s="209" t="s">
        <v>99</v>
      </c>
      <c r="C55" s="193">
        <f t="shared" si="29"/>
        <v>30</v>
      </c>
      <c r="D55" s="116">
        <f t="shared" si="23"/>
        <v>15</v>
      </c>
      <c r="E55" s="117">
        <f t="shared" si="23"/>
        <v>15</v>
      </c>
      <c r="F55" s="105">
        <f t="shared" si="23"/>
        <v>0</v>
      </c>
      <c r="G55" s="105">
        <f t="shared" si="23"/>
        <v>0</v>
      </c>
      <c r="H55" s="123">
        <f t="shared" si="23"/>
        <v>0</v>
      </c>
      <c r="I55" s="59"/>
      <c r="J55" s="60"/>
      <c r="K55" s="60"/>
      <c r="L55" s="60"/>
      <c r="M55" s="60"/>
      <c r="N55" s="80"/>
      <c r="O55" s="216"/>
      <c r="P55" s="69"/>
      <c r="Q55" s="70"/>
      <c r="R55" s="70"/>
      <c r="S55" s="70"/>
      <c r="T55" s="70"/>
      <c r="U55" s="71"/>
      <c r="V55" s="216"/>
      <c r="W55" s="69"/>
      <c r="X55" s="70"/>
      <c r="Y55" s="70"/>
      <c r="Z55" s="70"/>
      <c r="AA55" s="70"/>
      <c r="AB55" s="71"/>
      <c r="AC55" s="216"/>
      <c r="AD55" s="69">
        <v>15</v>
      </c>
      <c r="AE55" s="70">
        <v>15</v>
      </c>
      <c r="AF55" s="70"/>
      <c r="AG55" s="70"/>
      <c r="AH55" s="70"/>
      <c r="AI55" s="71" t="s">
        <v>24</v>
      </c>
      <c r="AJ55" s="216">
        <v>2</v>
      </c>
      <c r="AK55" s="69"/>
      <c r="AL55" s="70"/>
      <c r="AM55" s="70"/>
      <c r="AN55" s="70"/>
      <c r="AO55" s="70"/>
      <c r="AP55" s="71"/>
      <c r="AQ55" s="216"/>
      <c r="AR55" s="69"/>
      <c r="AS55" s="70"/>
      <c r="AT55" s="70"/>
      <c r="AU55" s="70"/>
      <c r="AV55" s="70"/>
      <c r="AW55" s="71"/>
      <c r="AX55" s="194"/>
    </row>
    <row r="56" spans="1:50" s="9" customFormat="1" ht="23.25">
      <c r="A56" s="165">
        <v>10</v>
      </c>
      <c r="B56" s="210" t="s">
        <v>104</v>
      </c>
      <c r="C56" s="193">
        <f t="shared" si="29"/>
        <v>45</v>
      </c>
      <c r="D56" s="116">
        <f t="shared" si="23"/>
        <v>15</v>
      </c>
      <c r="E56" s="117">
        <f t="shared" si="23"/>
        <v>30</v>
      </c>
      <c r="F56" s="105">
        <f t="shared" si="23"/>
        <v>0</v>
      </c>
      <c r="G56" s="105">
        <f t="shared" si="23"/>
        <v>0</v>
      </c>
      <c r="H56" s="123">
        <f t="shared" si="23"/>
        <v>0</v>
      </c>
      <c r="I56" s="59"/>
      <c r="J56" s="60"/>
      <c r="K56" s="60"/>
      <c r="L56" s="60"/>
      <c r="M56" s="60"/>
      <c r="N56" s="80"/>
      <c r="O56" s="216"/>
      <c r="P56" s="69"/>
      <c r="Q56" s="70"/>
      <c r="R56" s="70"/>
      <c r="S56" s="70"/>
      <c r="T56" s="70"/>
      <c r="U56" s="71"/>
      <c r="V56" s="216"/>
      <c r="W56" s="69"/>
      <c r="X56" s="70"/>
      <c r="Y56" s="70"/>
      <c r="Z56" s="70"/>
      <c r="AA56" s="70"/>
      <c r="AB56" s="71"/>
      <c r="AC56" s="216"/>
      <c r="AD56" s="69">
        <v>15</v>
      </c>
      <c r="AE56" s="70">
        <v>30</v>
      </c>
      <c r="AF56" s="70"/>
      <c r="AG56" s="70"/>
      <c r="AH56" s="70"/>
      <c r="AI56" s="71" t="s">
        <v>55</v>
      </c>
      <c r="AJ56" s="216">
        <v>4</v>
      </c>
      <c r="AK56" s="69"/>
      <c r="AL56" s="70"/>
      <c r="AM56" s="70"/>
      <c r="AN56" s="70"/>
      <c r="AO56" s="70"/>
      <c r="AP56" s="71"/>
      <c r="AQ56" s="216"/>
      <c r="AR56" s="69"/>
      <c r="AS56" s="70"/>
      <c r="AT56" s="70"/>
      <c r="AU56" s="70"/>
      <c r="AV56" s="70"/>
      <c r="AW56" s="71"/>
      <c r="AX56" s="170"/>
    </row>
    <row r="57" spans="1:50" s="9" customFormat="1" ht="23.25">
      <c r="A57" s="153">
        <v>11</v>
      </c>
      <c r="B57" s="208" t="s">
        <v>103</v>
      </c>
      <c r="C57" s="193">
        <f t="shared" si="29"/>
        <v>45</v>
      </c>
      <c r="D57" s="116">
        <f t="shared" si="23"/>
        <v>15</v>
      </c>
      <c r="E57" s="117">
        <f t="shared" si="23"/>
        <v>0</v>
      </c>
      <c r="F57" s="105">
        <f t="shared" si="23"/>
        <v>0</v>
      </c>
      <c r="G57" s="105">
        <f t="shared" si="23"/>
        <v>30</v>
      </c>
      <c r="H57" s="123">
        <f t="shared" si="23"/>
        <v>0</v>
      </c>
      <c r="I57" s="59"/>
      <c r="J57" s="60"/>
      <c r="K57" s="60"/>
      <c r="L57" s="60"/>
      <c r="M57" s="60"/>
      <c r="N57" s="80"/>
      <c r="O57" s="216"/>
      <c r="P57" s="69"/>
      <c r="Q57" s="70"/>
      <c r="R57" s="70"/>
      <c r="S57" s="70"/>
      <c r="T57" s="70"/>
      <c r="U57" s="71"/>
      <c r="V57" s="216"/>
      <c r="W57" s="69"/>
      <c r="X57" s="70"/>
      <c r="Y57" s="70"/>
      <c r="Z57" s="70"/>
      <c r="AA57" s="70"/>
      <c r="AB57" s="71"/>
      <c r="AC57" s="216"/>
      <c r="AD57" s="69">
        <v>15</v>
      </c>
      <c r="AE57" s="70"/>
      <c r="AF57" s="70"/>
      <c r="AG57" s="70">
        <v>30</v>
      </c>
      <c r="AH57" s="70"/>
      <c r="AI57" s="71" t="s">
        <v>24</v>
      </c>
      <c r="AJ57" s="216">
        <v>2</v>
      </c>
      <c r="AK57" s="69"/>
      <c r="AL57" s="70"/>
      <c r="AM57" s="70"/>
      <c r="AN57" s="70"/>
      <c r="AO57" s="70"/>
      <c r="AP57" s="71"/>
      <c r="AQ57" s="216"/>
      <c r="AR57" s="69"/>
      <c r="AS57" s="70"/>
      <c r="AT57" s="70"/>
      <c r="AU57" s="70"/>
      <c r="AV57" s="70"/>
      <c r="AW57" s="71"/>
      <c r="AX57" s="170"/>
    </row>
    <row r="58" spans="1:50" s="9" customFormat="1" ht="22.5" customHeight="1">
      <c r="A58" s="165">
        <v>12</v>
      </c>
      <c r="B58" s="208" t="s">
        <v>100</v>
      </c>
      <c r="C58" s="193">
        <f t="shared" si="29"/>
        <v>30</v>
      </c>
      <c r="D58" s="116">
        <f t="shared" si="23"/>
        <v>15</v>
      </c>
      <c r="E58" s="117">
        <f t="shared" si="23"/>
        <v>15</v>
      </c>
      <c r="F58" s="105">
        <f t="shared" si="23"/>
        <v>0</v>
      </c>
      <c r="G58" s="105">
        <f t="shared" si="23"/>
        <v>0</v>
      </c>
      <c r="H58" s="123">
        <f t="shared" si="23"/>
        <v>0</v>
      </c>
      <c r="I58" s="59"/>
      <c r="J58" s="60"/>
      <c r="K58" s="60"/>
      <c r="L58" s="60"/>
      <c r="M58" s="60"/>
      <c r="N58" s="80"/>
      <c r="O58" s="216"/>
      <c r="P58" s="69"/>
      <c r="Q58" s="70"/>
      <c r="R58" s="70"/>
      <c r="S58" s="70"/>
      <c r="T58" s="70"/>
      <c r="U58" s="71"/>
      <c r="V58" s="216"/>
      <c r="W58" s="69"/>
      <c r="X58" s="70"/>
      <c r="Y58" s="70"/>
      <c r="Z58" s="70"/>
      <c r="AA58" s="70"/>
      <c r="AB58" s="71"/>
      <c r="AC58" s="216"/>
      <c r="AD58" s="69">
        <v>15</v>
      </c>
      <c r="AE58" s="70">
        <v>15</v>
      </c>
      <c r="AF58" s="70"/>
      <c r="AG58" s="70"/>
      <c r="AH58" s="70"/>
      <c r="AI58" s="71" t="s">
        <v>24</v>
      </c>
      <c r="AJ58" s="216">
        <v>2</v>
      </c>
      <c r="AK58" s="69"/>
      <c r="AL58" s="70"/>
      <c r="AM58" s="70"/>
      <c r="AN58" s="70"/>
      <c r="AO58" s="70"/>
      <c r="AP58" s="71"/>
      <c r="AQ58" s="216"/>
      <c r="AR58" s="69"/>
      <c r="AS58" s="70"/>
      <c r="AT58" s="70"/>
      <c r="AU58" s="70"/>
      <c r="AV58" s="70"/>
      <c r="AW58" s="71"/>
      <c r="AX58" s="170"/>
    </row>
    <row r="59" spans="1:50" s="9" customFormat="1" ht="23.25">
      <c r="A59" s="153">
        <v>13</v>
      </c>
      <c r="B59" s="212" t="s">
        <v>115</v>
      </c>
      <c r="C59" s="193">
        <f t="shared" si="29"/>
        <v>30</v>
      </c>
      <c r="D59" s="116">
        <f t="shared" si="23"/>
        <v>15</v>
      </c>
      <c r="E59" s="117">
        <f t="shared" si="23"/>
        <v>15</v>
      </c>
      <c r="F59" s="105">
        <f t="shared" si="23"/>
        <v>0</v>
      </c>
      <c r="G59" s="105">
        <f t="shared" si="23"/>
        <v>0</v>
      </c>
      <c r="H59" s="123">
        <f t="shared" si="23"/>
        <v>0</v>
      </c>
      <c r="I59" s="59"/>
      <c r="J59" s="60"/>
      <c r="K59" s="60"/>
      <c r="L59" s="60"/>
      <c r="M59" s="60"/>
      <c r="N59" s="80"/>
      <c r="O59" s="216"/>
      <c r="P59" s="69"/>
      <c r="Q59" s="70"/>
      <c r="R59" s="70"/>
      <c r="S59" s="70"/>
      <c r="T59" s="70"/>
      <c r="U59" s="71"/>
      <c r="V59" s="216"/>
      <c r="W59" s="69"/>
      <c r="X59" s="70"/>
      <c r="Y59" s="70"/>
      <c r="Z59" s="70"/>
      <c r="AA59" s="70"/>
      <c r="AB59" s="71"/>
      <c r="AC59" s="216"/>
      <c r="AD59" s="69">
        <v>15</v>
      </c>
      <c r="AE59" s="70">
        <v>15</v>
      </c>
      <c r="AF59" s="70"/>
      <c r="AG59" s="70"/>
      <c r="AH59" s="70"/>
      <c r="AI59" s="71" t="s">
        <v>24</v>
      </c>
      <c r="AJ59" s="216">
        <v>2</v>
      </c>
      <c r="AK59" s="69"/>
      <c r="AL59" s="70"/>
      <c r="AM59" s="70"/>
      <c r="AN59" s="70"/>
      <c r="AO59" s="70"/>
      <c r="AP59" s="71"/>
      <c r="AQ59" s="216"/>
      <c r="AR59" s="69"/>
      <c r="AS59" s="70"/>
      <c r="AT59" s="70"/>
      <c r="AU59" s="70"/>
      <c r="AV59" s="70"/>
      <c r="AW59" s="71"/>
      <c r="AX59" s="170"/>
    </row>
    <row r="60" spans="1:50" s="9" customFormat="1" ht="23.25">
      <c r="A60" s="165">
        <v>14</v>
      </c>
      <c r="B60" s="278" t="s">
        <v>105</v>
      </c>
      <c r="C60" s="193">
        <f t="shared" si="29"/>
        <v>15</v>
      </c>
      <c r="D60" s="116">
        <f t="shared" si="23"/>
        <v>15</v>
      </c>
      <c r="E60" s="117">
        <f t="shared" si="23"/>
        <v>0</v>
      </c>
      <c r="F60" s="105">
        <f t="shared" si="23"/>
        <v>0</v>
      </c>
      <c r="G60" s="105">
        <f t="shared" si="23"/>
        <v>0</v>
      </c>
      <c r="H60" s="123">
        <f t="shared" si="23"/>
        <v>0</v>
      </c>
      <c r="I60" s="59"/>
      <c r="J60" s="60"/>
      <c r="K60" s="60"/>
      <c r="L60" s="60"/>
      <c r="M60" s="60"/>
      <c r="N60" s="80"/>
      <c r="O60" s="216"/>
      <c r="P60" s="69"/>
      <c r="Q60" s="70"/>
      <c r="R60" s="70"/>
      <c r="S60" s="70"/>
      <c r="T60" s="70"/>
      <c r="U60" s="71"/>
      <c r="V60" s="216"/>
      <c r="W60" s="69"/>
      <c r="X60" s="70"/>
      <c r="Y60" s="70"/>
      <c r="Z60" s="70"/>
      <c r="AA60" s="70"/>
      <c r="AB60" s="71"/>
      <c r="AC60" s="216"/>
      <c r="AD60" s="69">
        <v>15</v>
      </c>
      <c r="AE60" s="70"/>
      <c r="AF60" s="70"/>
      <c r="AG60" s="70"/>
      <c r="AH60" s="70"/>
      <c r="AI60" s="71" t="s">
        <v>24</v>
      </c>
      <c r="AJ60" s="216">
        <v>1</v>
      </c>
      <c r="AK60" s="69"/>
      <c r="AL60" s="70"/>
      <c r="AM60" s="70"/>
      <c r="AN60" s="70"/>
      <c r="AO60" s="70"/>
      <c r="AP60" s="71"/>
      <c r="AQ60" s="216"/>
      <c r="AR60" s="69"/>
      <c r="AS60" s="70"/>
      <c r="AT60" s="70"/>
      <c r="AU60" s="70"/>
      <c r="AV60" s="70"/>
      <c r="AW60" s="71"/>
      <c r="AX60" s="170"/>
    </row>
    <row r="61" spans="1:50" s="9" customFormat="1" ht="25.5" customHeight="1">
      <c r="A61" s="153">
        <v>15</v>
      </c>
      <c r="B61" s="208" t="s">
        <v>76</v>
      </c>
      <c r="C61" s="193">
        <f t="shared" si="29"/>
        <v>45</v>
      </c>
      <c r="D61" s="116">
        <f t="shared" si="23"/>
        <v>15</v>
      </c>
      <c r="E61" s="117">
        <f t="shared" si="23"/>
        <v>30</v>
      </c>
      <c r="F61" s="105">
        <f t="shared" si="23"/>
        <v>0</v>
      </c>
      <c r="G61" s="105">
        <f t="shared" si="23"/>
        <v>0</v>
      </c>
      <c r="H61" s="123">
        <f t="shared" si="23"/>
        <v>0</v>
      </c>
      <c r="I61" s="59"/>
      <c r="J61" s="60"/>
      <c r="K61" s="60"/>
      <c r="L61" s="60"/>
      <c r="M61" s="60"/>
      <c r="N61" s="80"/>
      <c r="O61" s="216"/>
      <c r="P61" s="69"/>
      <c r="Q61" s="70"/>
      <c r="R61" s="70"/>
      <c r="S61" s="70"/>
      <c r="T61" s="70"/>
      <c r="U61" s="71"/>
      <c r="V61" s="216"/>
      <c r="W61" s="69"/>
      <c r="X61" s="70"/>
      <c r="Y61" s="70"/>
      <c r="Z61" s="70"/>
      <c r="AA61" s="70"/>
      <c r="AB61" s="71"/>
      <c r="AC61" s="216"/>
      <c r="AD61" s="69"/>
      <c r="AE61" s="70"/>
      <c r="AF61" s="70"/>
      <c r="AG61" s="70"/>
      <c r="AH61" s="70"/>
      <c r="AI61" s="71"/>
      <c r="AJ61" s="216"/>
      <c r="AK61" s="69">
        <v>15</v>
      </c>
      <c r="AL61" s="70">
        <v>30</v>
      </c>
      <c r="AM61" s="70"/>
      <c r="AN61" s="70"/>
      <c r="AO61" s="70"/>
      <c r="AP61" s="71" t="s">
        <v>55</v>
      </c>
      <c r="AQ61" s="216">
        <v>5</v>
      </c>
      <c r="AR61" s="69"/>
      <c r="AS61" s="70"/>
      <c r="AT61" s="70"/>
      <c r="AU61" s="70"/>
      <c r="AV61" s="70"/>
      <c r="AW61" s="71"/>
      <c r="AX61" s="170"/>
    </row>
    <row r="62" spans="1:50" s="9" customFormat="1" ht="30.75" customHeight="1">
      <c r="A62" s="165">
        <v>16</v>
      </c>
      <c r="B62" s="208" t="s">
        <v>106</v>
      </c>
      <c r="C62" s="193">
        <f t="shared" si="29"/>
        <v>45</v>
      </c>
      <c r="D62" s="116">
        <f t="shared" ref="D62:H71" si="30">I62+P62+W62+AD62+AK62+AR62</f>
        <v>15</v>
      </c>
      <c r="E62" s="117">
        <f t="shared" si="30"/>
        <v>30</v>
      </c>
      <c r="F62" s="117">
        <f t="shared" si="30"/>
        <v>0</v>
      </c>
      <c r="G62" s="117">
        <f t="shared" si="30"/>
        <v>0</v>
      </c>
      <c r="H62" s="118">
        <f t="shared" si="30"/>
        <v>0</v>
      </c>
      <c r="I62" s="59"/>
      <c r="J62" s="59"/>
      <c r="K62" s="59"/>
      <c r="L62" s="60"/>
      <c r="M62" s="60"/>
      <c r="N62" s="80"/>
      <c r="O62" s="218"/>
      <c r="P62" s="81"/>
      <c r="Q62" s="81"/>
      <c r="R62" s="81"/>
      <c r="S62" s="81"/>
      <c r="T62" s="81"/>
      <c r="U62" s="71"/>
      <c r="V62" s="218"/>
      <c r="W62" s="81"/>
      <c r="X62" s="81"/>
      <c r="Y62" s="81"/>
      <c r="Z62" s="81"/>
      <c r="AA62" s="81"/>
      <c r="AB62" s="71"/>
      <c r="AC62" s="218"/>
      <c r="AD62" s="81"/>
      <c r="AE62" s="81"/>
      <c r="AF62" s="81"/>
      <c r="AG62" s="81"/>
      <c r="AH62" s="81"/>
      <c r="AI62" s="71"/>
      <c r="AJ62" s="218"/>
      <c r="AK62" s="81">
        <v>15</v>
      </c>
      <c r="AL62" s="81">
        <v>30</v>
      </c>
      <c r="AM62" s="81"/>
      <c r="AN62" s="81"/>
      <c r="AO62" s="81"/>
      <c r="AP62" s="120" t="s">
        <v>55</v>
      </c>
      <c r="AQ62" s="218">
        <v>4</v>
      </c>
      <c r="AR62" s="81"/>
      <c r="AS62" s="81"/>
      <c r="AT62" s="81"/>
      <c r="AU62" s="81"/>
      <c r="AV62" s="81"/>
      <c r="AW62" s="177"/>
      <c r="AX62" s="169"/>
    </row>
    <row r="63" spans="1:50" s="9" customFormat="1" ht="21.75" customHeight="1">
      <c r="A63" s="153">
        <v>17</v>
      </c>
      <c r="B63" s="208" t="s">
        <v>102</v>
      </c>
      <c r="C63" s="193">
        <f t="shared" si="29"/>
        <v>30</v>
      </c>
      <c r="D63" s="116">
        <f t="shared" si="30"/>
        <v>0</v>
      </c>
      <c r="E63" s="117">
        <f t="shared" si="30"/>
        <v>0</v>
      </c>
      <c r="F63" s="105">
        <f t="shared" si="30"/>
        <v>0</v>
      </c>
      <c r="G63" s="105">
        <f t="shared" si="30"/>
        <v>30</v>
      </c>
      <c r="H63" s="123">
        <f t="shared" si="30"/>
        <v>0</v>
      </c>
      <c r="I63" s="59"/>
      <c r="J63" s="60"/>
      <c r="K63" s="60"/>
      <c r="L63" s="60"/>
      <c r="M63" s="60"/>
      <c r="N63" s="80"/>
      <c r="O63" s="216"/>
      <c r="P63" s="69"/>
      <c r="Q63" s="70"/>
      <c r="R63" s="70"/>
      <c r="S63" s="70"/>
      <c r="T63" s="70"/>
      <c r="U63" s="71"/>
      <c r="V63" s="216"/>
      <c r="W63" s="69"/>
      <c r="X63" s="70"/>
      <c r="Y63" s="70"/>
      <c r="Z63" s="70"/>
      <c r="AA63" s="70"/>
      <c r="AB63" s="71"/>
      <c r="AC63" s="216"/>
      <c r="AD63" s="69"/>
      <c r="AE63" s="70"/>
      <c r="AF63" s="70"/>
      <c r="AG63" s="70"/>
      <c r="AH63" s="70"/>
      <c r="AI63" s="71"/>
      <c r="AJ63" s="216"/>
      <c r="AK63" s="69"/>
      <c r="AL63" s="70"/>
      <c r="AM63" s="70"/>
      <c r="AN63" s="70">
        <v>30</v>
      </c>
      <c r="AO63" s="70"/>
      <c r="AP63" s="71" t="s">
        <v>24</v>
      </c>
      <c r="AQ63" s="216">
        <v>2</v>
      </c>
      <c r="AR63" s="69"/>
      <c r="AS63" s="70"/>
      <c r="AT63" s="70"/>
      <c r="AU63" s="70"/>
      <c r="AV63" s="70"/>
      <c r="AW63" s="71"/>
      <c r="AX63" s="170"/>
    </row>
    <row r="64" spans="1:50" s="9" customFormat="1" ht="25.5" customHeight="1">
      <c r="A64" s="165">
        <v>18</v>
      </c>
      <c r="B64" s="211" t="s">
        <v>109</v>
      </c>
      <c r="C64" s="193">
        <f t="shared" si="29"/>
        <v>45</v>
      </c>
      <c r="D64" s="116">
        <f t="shared" si="30"/>
        <v>15</v>
      </c>
      <c r="E64" s="117">
        <f t="shared" si="30"/>
        <v>0</v>
      </c>
      <c r="F64" s="105">
        <f t="shared" si="30"/>
        <v>0</v>
      </c>
      <c r="G64" s="105">
        <f t="shared" si="30"/>
        <v>30</v>
      </c>
      <c r="H64" s="123">
        <f t="shared" si="30"/>
        <v>0</v>
      </c>
      <c r="I64" s="59"/>
      <c r="J64" s="60"/>
      <c r="K64" s="60"/>
      <c r="L64" s="60"/>
      <c r="M64" s="60"/>
      <c r="N64" s="80"/>
      <c r="O64" s="216"/>
      <c r="P64" s="69"/>
      <c r="Q64" s="70"/>
      <c r="R64" s="70"/>
      <c r="S64" s="70"/>
      <c r="T64" s="70"/>
      <c r="U64" s="71"/>
      <c r="V64" s="216"/>
      <c r="W64" s="69"/>
      <c r="X64" s="70"/>
      <c r="Y64" s="70"/>
      <c r="Z64" s="70"/>
      <c r="AA64" s="70"/>
      <c r="AB64" s="71"/>
      <c r="AC64" s="216"/>
      <c r="AD64" s="69"/>
      <c r="AE64" s="70"/>
      <c r="AF64" s="70"/>
      <c r="AG64" s="70"/>
      <c r="AH64" s="70"/>
      <c r="AI64" s="71"/>
      <c r="AJ64" s="216"/>
      <c r="AK64" s="69">
        <v>15</v>
      </c>
      <c r="AL64" s="70"/>
      <c r="AM64" s="70"/>
      <c r="AN64" s="70">
        <v>30</v>
      </c>
      <c r="AO64" s="70"/>
      <c r="AP64" s="71" t="s">
        <v>24</v>
      </c>
      <c r="AQ64" s="216">
        <v>3</v>
      </c>
      <c r="AR64" s="69"/>
      <c r="AS64" s="70"/>
      <c r="AT64" s="70"/>
      <c r="AU64" s="70"/>
      <c r="AV64" s="70"/>
      <c r="AW64" s="71"/>
      <c r="AX64" s="170"/>
    </row>
    <row r="65" spans="1:52" s="9" customFormat="1" ht="23.25">
      <c r="A65" s="153">
        <v>19</v>
      </c>
      <c r="B65" s="212" t="s">
        <v>77</v>
      </c>
      <c r="C65" s="193">
        <f t="shared" si="29"/>
        <v>30</v>
      </c>
      <c r="D65" s="116">
        <f t="shared" si="30"/>
        <v>15</v>
      </c>
      <c r="E65" s="117">
        <f t="shared" si="30"/>
        <v>15</v>
      </c>
      <c r="F65" s="105">
        <f t="shared" si="30"/>
        <v>0</v>
      </c>
      <c r="G65" s="105">
        <f t="shared" si="30"/>
        <v>0</v>
      </c>
      <c r="H65" s="123">
        <f t="shared" si="30"/>
        <v>0</v>
      </c>
      <c r="I65" s="59"/>
      <c r="J65" s="60"/>
      <c r="K65" s="60"/>
      <c r="L65" s="60"/>
      <c r="M65" s="60"/>
      <c r="N65" s="80"/>
      <c r="O65" s="216"/>
      <c r="P65" s="69"/>
      <c r="Q65" s="70"/>
      <c r="R65" s="70"/>
      <c r="S65" s="70"/>
      <c r="T65" s="70"/>
      <c r="U65" s="71"/>
      <c r="V65" s="216"/>
      <c r="W65" s="69"/>
      <c r="X65" s="70"/>
      <c r="Y65" s="70"/>
      <c r="Z65" s="70"/>
      <c r="AA65" s="70"/>
      <c r="AB65" s="71"/>
      <c r="AC65" s="216"/>
      <c r="AD65" s="69"/>
      <c r="AE65" s="70"/>
      <c r="AF65" s="70"/>
      <c r="AG65" s="70"/>
      <c r="AH65" s="70"/>
      <c r="AI65" s="71"/>
      <c r="AJ65" s="216"/>
      <c r="AK65" s="69">
        <v>15</v>
      </c>
      <c r="AL65" s="70">
        <v>15</v>
      </c>
      <c r="AM65" s="70"/>
      <c r="AN65" s="70"/>
      <c r="AO65" s="70"/>
      <c r="AP65" s="71" t="s">
        <v>24</v>
      </c>
      <c r="AQ65" s="216">
        <v>2</v>
      </c>
      <c r="AR65" s="69"/>
      <c r="AS65" s="70"/>
      <c r="AT65" s="70"/>
      <c r="AU65" s="70"/>
      <c r="AV65" s="70"/>
      <c r="AW65" s="71"/>
      <c r="AX65" s="170"/>
    </row>
    <row r="66" spans="1:52" s="9" customFormat="1" ht="23.25">
      <c r="A66" s="165">
        <v>20</v>
      </c>
      <c r="B66" s="213" t="s">
        <v>116</v>
      </c>
      <c r="C66" s="193">
        <f t="shared" si="29"/>
        <v>45</v>
      </c>
      <c r="D66" s="116">
        <f t="shared" si="30"/>
        <v>15</v>
      </c>
      <c r="E66" s="117">
        <f>J66+Q66+X66+AE66+AL66+AS66</f>
        <v>30</v>
      </c>
      <c r="F66" s="105">
        <f t="shared" si="30"/>
        <v>0</v>
      </c>
      <c r="G66" s="105">
        <f t="shared" si="30"/>
        <v>0</v>
      </c>
      <c r="H66" s="123">
        <f t="shared" si="30"/>
        <v>0</v>
      </c>
      <c r="I66" s="59"/>
      <c r="J66" s="60"/>
      <c r="K66" s="60"/>
      <c r="L66" s="60"/>
      <c r="M66" s="60"/>
      <c r="N66" s="80"/>
      <c r="O66" s="216"/>
      <c r="P66" s="69"/>
      <c r="Q66" s="70"/>
      <c r="R66" s="70"/>
      <c r="S66" s="70"/>
      <c r="T66" s="70"/>
      <c r="U66" s="71"/>
      <c r="V66" s="216"/>
      <c r="W66" s="69"/>
      <c r="X66" s="70"/>
      <c r="Y66" s="70"/>
      <c r="Z66" s="70"/>
      <c r="AA66" s="70"/>
      <c r="AB66" s="71"/>
      <c r="AC66" s="216"/>
      <c r="AD66" s="69"/>
      <c r="AE66" s="70"/>
      <c r="AF66" s="70"/>
      <c r="AG66" s="70"/>
      <c r="AH66" s="70"/>
      <c r="AI66" s="71"/>
      <c r="AJ66" s="216"/>
      <c r="AK66" s="69">
        <v>15</v>
      </c>
      <c r="AL66" s="70">
        <v>30</v>
      </c>
      <c r="AM66" s="70"/>
      <c r="AN66" s="70"/>
      <c r="AO66" s="70"/>
      <c r="AP66" s="71" t="s">
        <v>24</v>
      </c>
      <c r="AQ66" s="216">
        <v>3</v>
      </c>
      <c r="AR66" s="69"/>
      <c r="AS66" s="70"/>
      <c r="AT66" s="70"/>
      <c r="AU66" s="70"/>
      <c r="AV66" s="70"/>
      <c r="AW66" s="71"/>
      <c r="AX66" s="170"/>
    </row>
    <row r="67" spans="1:52" s="9" customFormat="1" ht="23.25">
      <c r="A67" s="153">
        <v>21</v>
      </c>
      <c r="B67" s="213" t="s">
        <v>62</v>
      </c>
      <c r="C67" s="193">
        <f t="shared" si="29"/>
        <v>30</v>
      </c>
      <c r="D67" s="116">
        <f t="shared" si="30"/>
        <v>0</v>
      </c>
      <c r="E67" s="117">
        <f t="shared" si="30"/>
        <v>0</v>
      </c>
      <c r="F67" s="105">
        <f t="shared" si="30"/>
        <v>0</v>
      </c>
      <c r="G67" s="105">
        <f t="shared" si="30"/>
        <v>30</v>
      </c>
      <c r="H67" s="123">
        <f t="shared" si="30"/>
        <v>0</v>
      </c>
      <c r="I67" s="59"/>
      <c r="J67" s="60"/>
      <c r="K67" s="60"/>
      <c r="L67" s="60"/>
      <c r="M67" s="60"/>
      <c r="N67" s="80"/>
      <c r="O67" s="216"/>
      <c r="P67" s="69"/>
      <c r="Q67" s="70"/>
      <c r="R67" s="70"/>
      <c r="S67" s="70"/>
      <c r="T67" s="70"/>
      <c r="U67" s="71"/>
      <c r="V67" s="216"/>
      <c r="W67" s="69"/>
      <c r="X67" s="70"/>
      <c r="Y67" s="70"/>
      <c r="Z67" s="70"/>
      <c r="AA67" s="70"/>
      <c r="AB67" s="71"/>
      <c r="AC67" s="216"/>
      <c r="AD67" s="69"/>
      <c r="AE67" s="70"/>
      <c r="AF67" s="70"/>
      <c r="AG67" s="70"/>
      <c r="AH67" s="70"/>
      <c r="AI67" s="71"/>
      <c r="AJ67" s="216"/>
      <c r="AK67" s="69"/>
      <c r="AL67" s="70"/>
      <c r="AM67" s="70"/>
      <c r="AN67" s="70">
        <v>30</v>
      </c>
      <c r="AO67" s="70"/>
      <c r="AP67" s="71" t="s">
        <v>24</v>
      </c>
      <c r="AQ67" s="216">
        <v>2</v>
      </c>
      <c r="AR67" s="69"/>
      <c r="AS67" s="70"/>
      <c r="AT67" s="70"/>
      <c r="AU67" s="70"/>
      <c r="AV67" s="70"/>
      <c r="AW67" s="71"/>
      <c r="AX67" s="170"/>
    </row>
    <row r="68" spans="1:52" s="9" customFormat="1" ht="23.25">
      <c r="A68" s="165">
        <v>22</v>
      </c>
      <c r="B68" s="213" t="s">
        <v>117</v>
      </c>
      <c r="C68" s="193">
        <f t="shared" ref="C68" si="31">SUM(D68:H68)</f>
        <v>30</v>
      </c>
      <c r="D68" s="116">
        <f t="shared" ref="D68" si="32">I68+P68+W68+AD68+AK68+AR68</f>
        <v>15</v>
      </c>
      <c r="E68" s="117">
        <f t="shared" ref="E68" si="33">J68+Q68+X68+AE68+AL68+AS68</f>
        <v>15</v>
      </c>
      <c r="F68" s="105">
        <f t="shared" ref="F68" si="34">K68+R68+Y68+AF68+AM68+AT68</f>
        <v>0</v>
      </c>
      <c r="G68" s="105">
        <f t="shared" ref="G68" si="35">L68+S68+Z68+AG68+AN68+AU68</f>
        <v>0</v>
      </c>
      <c r="H68" s="123">
        <f t="shared" ref="H68" si="36">M68+T68+AA68+AH68+AO68+AV68</f>
        <v>0</v>
      </c>
      <c r="I68" s="59"/>
      <c r="J68" s="60"/>
      <c r="K68" s="60"/>
      <c r="L68" s="60"/>
      <c r="M68" s="60"/>
      <c r="N68" s="80"/>
      <c r="O68" s="216"/>
      <c r="P68" s="69"/>
      <c r="Q68" s="70"/>
      <c r="R68" s="70"/>
      <c r="S68" s="70"/>
      <c r="T68" s="70"/>
      <c r="U68" s="71"/>
      <c r="V68" s="216"/>
      <c r="W68" s="69"/>
      <c r="X68" s="70"/>
      <c r="Y68" s="70"/>
      <c r="Z68" s="70"/>
      <c r="AA68" s="70"/>
      <c r="AB68" s="71"/>
      <c r="AC68" s="216"/>
      <c r="AD68" s="69"/>
      <c r="AE68" s="70"/>
      <c r="AF68" s="70"/>
      <c r="AG68" s="70"/>
      <c r="AH68" s="70"/>
      <c r="AI68" s="71"/>
      <c r="AJ68" s="216"/>
      <c r="AK68" s="69"/>
      <c r="AL68" s="70"/>
      <c r="AM68" s="70"/>
      <c r="AN68" s="70"/>
      <c r="AO68" s="70"/>
      <c r="AP68" s="71"/>
      <c r="AQ68" s="170"/>
      <c r="AR68" s="69">
        <v>15</v>
      </c>
      <c r="AS68" s="70">
        <v>15</v>
      </c>
      <c r="AT68" s="70"/>
      <c r="AU68" s="70"/>
      <c r="AV68" s="70"/>
      <c r="AW68" s="71" t="s">
        <v>55</v>
      </c>
      <c r="AX68" s="170">
        <v>4</v>
      </c>
    </row>
    <row r="69" spans="1:52" s="9" customFormat="1" ht="46.5">
      <c r="A69" s="153">
        <v>23</v>
      </c>
      <c r="B69" s="213" t="s">
        <v>114</v>
      </c>
      <c r="C69" s="193">
        <f t="shared" si="29"/>
        <v>30</v>
      </c>
      <c r="D69" s="116">
        <f t="shared" si="30"/>
        <v>0</v>
      </c>
      <c r="E69" s="117">
        <f t="shared" si="30"/>
        <v>0</v>
      </c>
      <c r="F69" s="105">
        <f t="shared" si="30"/>
        <v>0</v>
      </c>
      <c r="G69" s="105">
        <f t="shared" si="30"/>
        <v>30</v>
      </c>
      <c r="H69" s="123">
        <f t="shared" si="30"/>
        <v>0</v>
      </c>
      <c r="I69" s="59"/>
      <c r="J69" s="60"/>
      <c r="K69" s="60"/>
      <c r="L69" s="60"/>
      <c r="M69" s="60"/>
      <c r="N69" s="80"/>
      <c r="O69" s="216"/>
      <c r="P69" s="69"/>
      <c r="Q69" s="70"/>
      <c r="R69" s="70"/>
      <c r="S69" s="70"/>
      <c r="T69" s="70"/>
      <c r="U69" s="71"/>
      <c r="V69" s="216"/>
      <c r="W69" s="69"/>
      <c r="X69" s="70"/>
      <c r="Y69" s="70"/>
      <c r="Z69" s="70"/>
      <c r="AA69" s="70"/>
      <c r="AB69" s="71"/>
      <c r="AC69" s="216"/>
      <c r="AD69" s="69"/>
      <c r="AE69" s="70"/>
      <c r="AF69" s="70"/>
      <c r="AG69" s="70"/>
      <c r="AH69" s="70"/>
      <c r="AI69" s="71"/>
      <c r="AJ69" s="216"/>
      <c r="AK69" s="69"/>
      <c r="AL69" s="70"/>
      <c r="AM69" s="70"/>
      <c r="AN69" s="70"/>
      <c r="AO69" s="70"/>
      <c r="AP69" s="71"/>
      <c r="AQ69" s="216"/>
      <c r="AR69" s="69"/>
      <c r="AS69" s="70"/>
      <c r="AT69" s="70"/>
      <c r="AU69" s="70">
        <v>30</v>
      </c>
      <c r="AV69" s="70"/>
      <c r="AW69" s="71" t="s">
        <v>24</v>
      </c>
      <c r="AX69" s="170">
        <v>2</v>
      </c>
    </row>
    <row r="70" spans="1:52" s="9" customFormat="1" ht="23.25">
      <c r="A70" s="165">
        <v>24</v>
      </c>
      <c r="B70" s="213" t="s">
        <v>110</v>
      </c>
      <c r="C70" s="193">
        <f t="shared" si="29"/>
        <v>15</v>
      </c>
      <c r="D70" s="116">
        <f t="shared" si="30"/>
        <v>0</v>
      </c>
      <c r="E70" s="117">
        <f t="shared" si="30"/>
        <v>0</v>
      </c>
      <c r="F70" s="105">
        <f t="shared" si="30"/>
        <v>0</v>
      </c>
      <c r="G70" s="105">
        <f t="shared" si="30"/>
        <v>15</v>
      </c>
      <c r="H70" s="123">
        <f t="shared" si="30"/>
        <v>0</v>
      </c>
      <c r="I70" s="59"/>
      <c r="J70" s="60"/>
      <c r="K70" s="60"/>
      <c r="L70" s="60"/>
      <c r="M70" s="60"/>
      <c r="N70" s="80"/>
      <c r="O70" s="216"/>
      <c r="P70" s="69"/>
      <c r="Q70" s="70"/>
      <c r="R70" s="70"/>
      <c r="S70" s="70"/>
      <c r="T70" s="70"/>
      <c r="U70" s="71"/>
      <c r="V70" s="216"/>
      <c r="W70" s="69"/>
      <c r="X70" s="70"/>
      <c r="Y70" s="70"/>
      <c r="Z70" s="70"/>
      <c r="AA70" s="70"/>
      <c r="AB70" s="71"/>
      <c r="AC70" s="216"/>
      <c r="AD70" s="69"/>
      <c r="AE70" s="70"/>
      <c r="AF70" s="70"/>
      <c r="AG70" s="70"/>
      <c r="AH70" s="70"/>
      <c r="AI70" s="71"/>
      <c r="AJ70" s="216"/>
      <c r="AK70" s="69"/>
      <c r="AL70" s="70"/>
      <c r="AM70" s="70"/>
      <c r="AN70" s="70"/>
      <c r="AO70" s="70"/>
      <c r="AP70" s="71"/>
      <c r="AQ70" s="170"/>
      <c r="AR70" s="69"/>
      <c r="AS70" s="70"/>
      <c r="AT70" s="70"/>
      <c r="AU70" s="70">
        <v>15</v>
      </c>
      <c r="AV70" s="70"/>
      <c r="AW70" s="71" t="s">
        <v>24</v>
      </c>
      <c r="AX70" s="170">
        <v>2</v>
      </c>
    </row>
    <row r="71" spans="1:52" s="9" customFormat="1" ht="23.25">
      <c r="A71" s="153">
        <v>25</v>
      </c>
      <c r="B71" s="213" t="s">
        <v>111</v>
      </c>
      <c r="C71" s="193">
        <f t="shared" si="29"/>
        <v>30</v>
      </c>
      <c r="D71" s="116">
        <f t="shared" si="30"/>
        <v>0</v>
      </c>
      <c r="E71" s="117">
        <f>J71+Q71+X71+AE71+AL71+AS71</f>
        <v>0</v>
      </c>
      <c r="F71" s="105">
        <f t="shared" si="30"/>
        <v>0</v>
      </c>
      <c r="G71" s="105">
        <f t="shared" si="30"/>
        <v>30</v>
      </c>
      <c r="H71" s="123">
        <f t="shared" si="30"/>
        <v>0</v>
      </c>
      <c r="I71" s="59"/>
      <c r="J71" s="60"/>
      <c r="K71" s="60"/>
      <c r="L71" s="60"/>
      <c r="M71" s="60"/>
      <c r="N71" s="80"/>
      <c r="O71" s="216"/>
      <c r="P71" s="69"/>
      <c r="Q71" s="70"/>
      <c r="R71" s="70"/>
      <c r="S71" s="70"/>
      <c r="T71" s="70"/>
      <c r="U71" s="71"/>
      <c r="V71" s="216"/>
      <c r="W71" s="69"/>
      <c r="X71" s="70"/>
      <c r="Y71" s="70"/>
      <c r="Z71" s="70"/>
      <c r="AA71" s="70"/>
      <c r="AB71" s="71"/>
      <c r="AC71" s="216"/>
      <c r="AD71" s="69"/>
      <c r="AE71" s="70"/>
      <c r="AF71" s="70"/>
      <c r="AG71" s="70"/>
      <c r="AH71" s="70"/>
      <c r="AI71" s="71"/>
      <c r="AJ71" s="216"/>
      <c r="AK71" s="69"/>
      <c r="AL71" s="70"/>
      <c r="AM71" s="70"/>
      <c r="AN71" s="70"/>
      <c r="AO71" s="70"/>
      <c r="AP71" s="71"/>
      <c r="AQ71" s="170"/>
      <c r="AR71" s="69"/>
      <c r="AS71" s="70"/>
      <c r="AT71" s="70"/>
      <c r="AU71" s="70">
        <v>30</v>
      </c>
      <c r="AV71" s="70"/>
      <c r="AW71" s="71" t="s">
        <v>24</v>
      </c>
      <c r="AX71" s="170">
        <v>2</v>
      </c>
    </row>
    <row r="72" spans="1:52" s="9" customFormat="1" ht="23.25">
      <c r="A72" s="165">
        <v>26</v>
      </c>
      <c r="B72" s="213" t="s">
        <v>107</v>
      </c>
      <c r="C72" s="193">
        <f t="shared" si="29"/>
        <v>30</v>
      </c>
      <c r="D72" s="116">
        <f>I72+P72+W72+AD72+AK72+AR72</f>
        <v>0</v>
      </c>
      <c r="E72" s="117">
        <f>J72+Q72+X72+AE72+AL72+AS72</f>
        <v>0</v>
      </c>
      <c r="F72" s="105">
        <f t="shared" ref="F72:H73" si="37">K72+R72+Y72+AF72+AM72+AT72</f>
        <v>0</v>
      </c>
      <c r="G72" s="105">
        <f t="shared" si="37"/>
        <v>30</v>
      </c>
      <c r="H72" s="123">
        <f t="shared" si="37"/>
        <v>0</v>
      </c>
      <c r="I72" s="59"/>
      <c r="J72" s="60"/>
      <c r="K72" s="60"/>
      <c r="L72" s="60"/>
      <c r="M72" s="60"/>
      <c r="N72" s="80"/>
      <c r="O72" s="216"/>
      <c r="P72" s="69"/>
      <c r="Q72" s="70"/>
      <c r="R72" s="70"/>
      <c r="S72" s="70"/>
      <c r="T72" s="70"/>
      <c r="U72" s="71"/>
      <c r="V72" s="216"/>
      <c r="W72" s="69"/>
      <c r="X72" s="70"/>
      <c r="Y72" s="70"/>
      <c r="Z72" s="70"/>
      <c r="AA72" s="70"/>
      <c r="AB72" s="71"/>
      <c r="AC72" s="216"/>
      <c r="AD72" s="69"/>
      <c r="AE72" s="70"/>
      <c r="AF72" s="70"/>
      <c r="AG72" s="70"/>
      <c r="AH72" s="70"/>
      <c r="AI72" s="71"/>
      <c r="AJ72" s="216"/>
      <c r="AK72" s="69"/>
      <c r="AL72" s="70"/>
      <c r="AM72" s="70"/>
      <c r="AN72" s="70"/>
      <c r="AO72" s="70"/>
      <c r="AP72" s="71"/>
      <c r="AQ72" s="216"/>
      <c r="AR72" s="69"/>
      <c r="AS72" s="70"/>
      <c r="AT72" s="70"/>
      <c r="AU72" s="70">
        <v>30</v>
      </c>
      <c r="AV72" s="70"/>
      <c r="AW72" s="71" t="s">
        <v>24</v>
      </c>
      <c r="AX72" s="170">
        <v>2</v>
      </c>
    </row>
    <row r="73" spans="1:52" s="9" customFormat="1" ht="24" thickBot="1">
      <c r="A73" s="156">
        <v>27</v>
      </c>
      <c r="B73" s="284" t="s">
        <v>108</v>
      </c>
      <c r="C73" s="275">
        <f t="shared" si="29"/>
        <v>15</v>
      </c>
      <c r="D73" s="276">
        <f>I73+P73+W73+AD73+AK73+AR73</f>
        <v>0</v>
      </c>
      <c r="E73" s="277">
        <f>J73+Q73+X73+AE73+AL73+AS73</f>
        <v>0</v>
      </c>
      <c r="F73" s="107">
        <f t="shared" si="37"/>
        <v>0</v>
      </c>
      <c r="G73" s="107">
        <f t="shared" si="37"/>
        <v>15</v>
      </c>
      <c r="H73" s="126">
        <f t="shared" si="37"/>
        <v>0</v>
      </c>
      <c r="I73" s="157"/>
      <c r="J73" s="158"/>
      <c r="K73" s="158"/>
      <c r="L73" s="158"/>
      <c r="M73" s="158"/>
      <c r="N73" s="279"/>
      <c r="O73" s="238"/>
      <c r="P73" s="280"/>
      <c r="Q73" s="244"/>
      <c r="R73" s="244"/>
      <c r="S73" s="244"/>
      <c r="T73" s="244"/>
      <c r="U73" s="281"/>
      <c r="V73" s="238"/>
      <c r="W73" s="280"/>
      <c r="X73" s="244"/>
      <c r="Y73" s="244"/>
      <c r="Z73" s="244"/>
      <c r="AA73" s="244"/>
      <c r="AB73" s="281"/>
      <c r="AC73" s="238"/>
      <c r="AD73" s="280"/>
      <c r="AE73" s="244"/>
      <c r="AF73" s="244"/>
      <c r="AG73" s="244"/>
      <c r="AH73" s="244"/>
      <c r="AI73" s="281"/>
      <c r="AJ73" s="238"/>
      <c r="AK73" s="280"/>
      <c r="AL73" s="244"/>
      <c r="AM73" s="244"/>
      <c r="AN73" s="244"/>
      <c r="AO73" s="244"/>
      <c r="AP73" s="281"/>
      <c r="AQ73" s="238"/>
      <c r="AR73" s="280"/>
      <c r="AS73" s="244"/>
      <c r="AT73" s="244"/>
      <c r="AU73" s="244">
        <v>15</v>
      </c>
      <c r="AV73" s="244"/>
      <c r="AW73" s="281" t="s">
        <v>24</v>
      </c>
      <c r="AX73" s="171">
        <v>1</v>
      </c>
    </row>
    <row r="74" spans="1:52" s="9" customFormat="1" ht="24" thickBot="1">
      <c r="A74" s="155"/>
      <c r="B74" s="155"/>
      <c r="C74" s="133"/>
      <c r="D74" s="133"/>
      <c r="E74" s="133"/>
      <c r="F74" s="133"/>
      <c r="G74" s="133"/>
      <c r="H74" s="133"/>
      <c r="I74" s="76"/>
      <c r="J74" s="76"/>
      <c r="K74" s="76"/>
      <c r="L74" s="76"/>
      <c r="M74" s="76"/>
      <c r="N74" s="76"/>
      <c r="O74" s="133"/>
      <c r="P74" s="63"/>
      <c r="Q74" s="63"/>
      <c r="R74" s="63"/>
      <c r="S74" s="63"/>
      <c r="T74" s="63"/>
      <c r="U74" s="63"/>
      <c r="V74" s="133"/>
      <c r="W74" s="63"/>
      <c r="X74" s="63"/>
      <c r="Y74" s="63"/>
      <c r="Z74" s="63"/>
      <c r="AA74" s="63"/>
      <c r="AB74" s="63"/>
      <c r="AC74" s="133"/>
      <c r="AD74" s="63"/>
      <c r="AE74" s="63"/>
      <c r="AF74" s="63"/>
      <c r="AG74" s="63"/>
      <c r="AH74" s="63"/>
      <c r="AI74" s="133"/>
      <c r="AJ74" s="133"/>
      <c r="AK74" s="63"/>
      <c r="AL74" s="63"/>
      <c r="AM74" s="63"/>
      <c r="AN74" s="63"/>
      <c r="AO74" s="63"/>
      <c r="AP74" s="133"/>
      <c r="AQ74" s="133"/>
      <c r="AR74" s="63"/>
      <c r="AS74" s="63"/>
      <c r="AT74" s="63"/>
      <c r="AU74" s="63"/>
      <c r="AV74" s="63"/>
      <c r="AW74" s="63"/>
      <c r="AX74" s="63"/>
      <c r="AY74" s="63"/>
      <c r="AZ74" s="63"/>
    </row>
    <row r="75" spans="1:52" s="9" customFormat="1" ht="24" customHeight="1">
      <c r="A75" s="108" t="s">
        <v>66</v>
      </c>
      <c r="B75" s="267" t="s">
        <v>90</v>
      </c>
      <c r="C75" s="263">
        <f>SUM(C76:C77)</f>
        <v>75</v>
      </c>
      <c r="D75" s="112">
        <f>SUM(D76:D77)</f>
        <v>0</v>
      </c>
      <c r="E75" s="112">
        <f>SUM(E76:E77)</f>
        <v>60</v>
      </c>
      <c r="F75" s="112">
        <f t="shared" ref="F75:H75" si="38">SUM(F77)</f>
        <v>0</v>
      </c>
      <c r="G75" s="112">
        <f t="shared" si="38"/>
        <v>15</v>
      </c>
      <c r="H75" s="113">
        <f t="shared" si="38"/>
        <v>0</v>
      </c>
      <c r="I75" s="114">
        <f>SUM(I76:I77)</f>
        <v>0</v>
      </c>
      <c r="J75" s="108">
        <f t="shared" ref="J75:AX75" si="39">SUM(J76:J77)</f>
        <v>0</v>
      </c>
      <c r="K75" s="108">
        <f t="shared" si="39"/>
        <v>0</v>
      </c>
      <c r="L75" s="108">
        <f t="shared" si="39"/>
        <v>0</v>
      </c>
      <c r="M75" s="108">
        <f t="shared" si="39"/>
        <v>0</v>
      </c>
      <c r="N75" s="108">
        <f t="shared" si="39"/>
        <v>0</v>
      </c>
      <c r="O75" s="108">
        <f t="shared" si="39"/>
        <v>0</v>
      </c>
      <c r="P75" s="114">
        <f t="shared" si="39"/>
        <v>0</v>
      </c>
      <c r="Q75" s="108">
        <f t="shared" si="39"/>
        <v>0</v>
      </c>
      <c r="R75" s="108">
        <f t="shared" si="39"/>
        <v>0</v>
      </c>
      <c r="S75" s="108">
        <f t="shared" si="39"/>
        <v>0</v>
      </c>
      <c r="T75" s="108">
        <f t="shared" si="39"/>
        <v>0</v>
      </c>
      <c r="U75" s="108">
        <f t="shared" si="39"/>
        <v>0</v>
      </c>
      <c r="V75" s="108">
        <f t="shared" si="39"/>
        <v>0</v>
      </c>
      <c r="W75" s="114">
        <f t="shared" si="39"/>
        <v>0</v>
      </c>
      <c r="X75" s="108">
        <f t="shared" si="39"/>
        <v>0</v>
      </c>
      <c r="Y75" s="108">
        <f t="shared" si="39"/>
        <v>0</v>
      </c>
      <c r="Z75" s="108">
        <f t="shared" si="39"/>
        <v>0</v>
      </c>
      <c r="AA75" s="108">
        <f t="shared" si="39"/>
        <v>0</v>
      </c>
      <c r="AB75" s="108">
        <f t="shared" si="39"/>
        <v>0</v>
      </c>
      <c r="AC75" s="108">
        <f t="shared" si="39"/>
        <v>0</v>
      </c>
      <c r="AD75" s="114">
        <f t="shared" si="39"/>
        <v>0</v>
      </c>
      <c r="AE75" s="108">
        <f t="shared" si="39"/>
        <v>0</v>
      </c>
      <c r="AF75" s="108">
        <f t="shared" si="39"/>
        <v>0</v>
      </c>
      <c r="AG75" s="108">
        <f t="shared" si="39"/>
        <v>0</v>
      </c>
      <c r="AH75" s="108">
        <f t="shared" si="39"/>
        <v>0</v>
      </c>
      <c r="AI75" s="108">
        <f t="shared" si="39"/>
        <v>0</v>
      </c>
      <c r="AJ75" s="108">
        <f t="shared" si="39"/>
        <v>0</v>
      </c>
      <c r="AK75" s="114">
        <f t="shared" si="39"/>
        <v>0</v>
      </c>
      <c r="AL75" s="114">
        <f t="shared" si="39"/>
        <v>30</v>
      </c>
      <c r="AM75" s="114">
        <f t="shared" si="39"/>
        <v>0</v>
      </c>
      <c r="AN75" s="114">
        <f t="shared" si="39"/>
        <v>0</v>
      </c>
      <c r="AO75" s="114">
        <f t="shared" si="39"/>
        <v>0</v>
      </c>
      <c r="AP75" s="114">
        <f t="shared" si="39"/>
        <v>0</v>
      </c>
      <c r="AQ75" s="114">
        <f t="shared" si="39"/>
        <v>2</v>
      </c>
      <c r="AR75" s="114">
        <f t="shared" si="39"/>
        <v>0</v>
      </c>
      <c r="AS75" s="114">
        <f t="shared" si="39"/>
        <v>30</v>
      </c>
      <c r="AT75" s="114">
        <f t="shared" si="39"/>
        <v>0</v>
      </c>
      <c r="AU75" s="114">
        <f t="shared" si="39"/>
        <v>15</v>
      </c>
      <c r="AV75" s="114">
        <f t="shared" si="39"/>
        <v>0</v>
      </c>
      <c r="AW75" s="114">
        <f t="shared" si="39"/>
        <v>0</v>
      </c>
      <c r="AX75" s="114">
        <f t="shared" si="39"/>
        <v>3</v>
      </c>
    </row>
    <row r="76" spans="1:52" s="9" customFormat="1" ht="23.25">
      <c r="A76" s="266">
        <v>1</v>
      </c>
      <c r="B76" s="268" t="s">
        <v>112</v>
      </c>
      <c r="C76" s="270">
        <f t="shared" ref="C76:C77" si="40">SUM(D76:H76)</f>
        <v>60</v>
      </c>
      <c r="D76" s="105">
        <f t="shared" ref="D76:H77" si="41">I76+P76+W76+AD76+AK76+AR76</f>
        <v>0</v>
      </c>
      <c r="E76" s="105">
        <f t="shared" si="41"/>
        <v>60</v>
      </c>
      <c r="F76" s="105">
        <f t="shared" si="41"/>
        <v>0</v>
      </c>
      <c r="G76" s="105">
        <f t="shared" si="41"/>
        <v>0</v>
      </c>
      <c r="H76" s="123">
        <f t="shared" si="41"/>
        <v>0</v>
      </c>
      <c r="I76" s="59"/>
      <c r="J76" s="60"/>
      <c r="K76" s="60"/>
      <c r="L76" s="60"/>
      <c r="M76" s="60"/>
      <c r="N76" s="119"/>
      <c r="O76" s="269"/>
      <c r="P76" s="60"/>
      <c r="Q76" s="60"/>
      <c r="R76" s="60"/>
      <c r="S76" s="60"/>
      <c r="T76" s="60"/>
      <c r="U76" s="119"/>
      <c r="V76" s="269"/>
      <c r="W76" s="60"/>
      <c r="X76" s="60"/>
      <c r="Y76" s="60"/>
      <c r="Z76" s="60"/>
      <c r="AA76" s="60"/>
      <c r="AB76" s="119"/>
      <c r="AC76" s="269"/>
      <c r="AD76" s="60"/>
      <c r="AE76" s="60"/>
      <c r="AF76" s="60"/>
      <c r="AG76" s="60"/>
      <c r="AH76" s="60"/>
      <c r="AI76" s="119"/>
      <c r="AJ76" s="269"/>
      <c r="AK76" s="272"/>
      <c r="AL76" s="200">
        <v>30</v>
      </c>
      <c r="AM76" s="200"/>
      <c r="AN76" s="201"/>
      <c r="AO76" s="201"/>
      <c r="AP76" s="273" t="s">
        <v>24</v>
      </c>
      <c r="AQ76" s="265">
        <v>2</v>
      </c>
      <c r="AR76" s="274"/>
      <c r="AS76" s="202">
        <v>30</v>
      </c>
      <c r="AT76" s="202"/>
      <c r="AU76" s="202"/>
      <c r="AV76" s="202"/>
      <c r="AW76" s="202" t="s">
        <v>24</v>
      </c>
      <c r="AX76" s="265">
        <v>2</v>
      </c>
    </row>
    <row r="77" spans="1:52" s="9" customFormat="1" ht="24" thickBot="1">
      <c r="A77" s="285">
        <v>2</v>
      </c>
      <c r="B77" s="286" t="s">
        <v>113</v>
      </c>
      <c r="C77" s="271">
        <f t="shared" si="40"/>
        <v>15</v>
      </c>
      <c r="D77" s="107">
        <f t="shared" si="41"/>
        <v>0</v>
      </c>
      <c r="E77" s="107">
        <f t="shared" si="41"/>
        <v>0</v>
      </c>
      <c r="F77" s="107">
        <f t="shared" si="41"/>
        <v>0</v>
      </c>
      <c r="G77" s="107">
        <f t="shared" si="41"/>
        <v>15</v>
      </c>
      <c r="H77" s="126">
        <f t="shared" si="41"/>
        <v>0</v>
      </c>
      <c r="I77" s="203"/>
      <c r="J77" s="128"/>
      <c r="K77" s="128"/>
      <c r="L77" s="128"/>
      <c r="M77" s="128"/>
      <c r="N77" s="129"/>
      <c r="O77" s="282"/>
      <c r="P77" s="128"/>
      <c r="Q77" s="128"/>
      <c r="R77" s="128"/>
      <c r="S77" s="128"/>
      <c r="T77" s="128"/>
      <c r="U77" s="129"/>
      <c r="V77" s="282"/>
      <c r="W77" s="128"/>
      <c r="X77" s="128"/>
      <c r="Y77" s="128"/>
      <c r="Z77" s="128"/>
      <c r="AA77" s="128"/>
      <c r="AB77" s="129"/>
      <c r="AC77" s="282"/>
      <c r="AD77" s="128"/>
      <c r="AE77" s="128"/>
      <c r="AF77" s="128"/>
      <c r="AG77" s="128"/>
      <c r="AH77" s="128"/>
      <c r="AI77" s="129"/>
      <c r="AJ77" s="282"/>
      <c r="AK77" s="204"/>
      <c r="AL77" s="127"/>
      <c r="AM77" s="127"/>
      <c r="AN77" s="128"/>
      <c r="AO77" s="128"/>
      <c r="AP77" s="129"/>
      <c r="AQ77" s="239"/>
      <c r="AR77" s="283"/>
      <c r="AS77" s="166"/>
      <c r="AT77" s="166"/>
      <c r="AU77" s="166">
        <v>15</v>
      </c>
      <c r="AV77" s="166"/>
      <c r="AW77" s="166" t="s">
        <v>24</v>
      </c>
      <c r="AX77" s="239">
        <v>1</v>
      </c>
    </row>
    <row r="78" spans="1:52" s="9" customFormat="1" ht="24" thickBo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63"/>
      <c r="Q78" s="63"/>
      <c r="R78" s="63"/>
      <c r="S78" s="63"/>
      <c r="T78" s="63"/>
      <c r="U78" s="63"/>
      <c r="V78" s="133"/>
      <c r="W78" s="63"/>
      <c r="X78" s="63"/>
      <c r="Y78" s="63"/>
      <c r="Z78" s="63"/>
      <c r="AA78" s="63"/>
      <c r="AB78" s="63"/>
      <c r="AC78" s="133"/>
      <c r="AD78" s="63"/>
      <c r="AE78" s="63"/>
      <c r="AF78" s="63"/>
      <c r="AG78" s="63"/>
      <c r="AH78" s="63"/>
      <c r="AI78" s="63"/>
      <c r="AJ78" s="133"/>
      <c r="AK78" s="63"/>
      <c r="AL78" s="63"/>
      <c r="AM78" s="63"/>
      <c r="AN78" s="76"/>
      <c r="AO78" s="63"/>
      <c r="AP78" s="63"/>
      <c r="AQ78" s="63"/>
      <c r="AR78" s="63"/>
      <c r="AS78" s="63"/>
      <c r="AT78" s="63"/>
      <c r="AU78" s="63"/>
      <c r="AV78" s="63"/>
      <c r="AW78" s="63"/>
      <c r="AX78" s="63"/>
    </row>
    <row r="79" spans="1:52" s="9" customFormat="1" ht="24" thickBot="1">
      <c r="A79" s="108" t="s">
        <v>67</v>
      </c>
      <c r="B79" s="162" t="s">
        <v>31</v>
      </c>
      <c r="C79" s="110">
        <f>SUM(D79:H79)</f>
        <v>400</v>
      </c>
      <c r="D79" s="178">
        <f t="shared" ref="D79:H80" si="42">I79+P79+W79+AD79+AK79+AR79</f>
        <v>0</v>
      </c>
      <c r="E79" s="179">
        <f t="shared" si="42"/>
        <v>0</v>
      </c>
      <c r="F79" s="179">
        <f t="shared" si="42"/>
        <v>0</v>
      </c>
      <c r="G79" s="179">
        <f t="shared" si="42"/>
        <v>0</v>
      </c>
      <c r="H79" s="113">
        <f t="shared" si="42"/>
        <v>400</v>
      </c>
      <c r="I79" s="180">
        <f>SUM(I80:I80)</f>
        <v>0</v>
      </c>
      <c r="J79" s="180">
        <f>SUM(J80:J80)</f>
        <v>0</v>
      </c>
      <c r="K79" s="180">
        <f>SUM(K80:K80)</f>
        <v>0</v>
      </c>
      <c r="L79" s="180">
        <f>SUM(L80:L80)</f>
        <v>0</v>
      </c>
      <c r="M79" s="180">
        <f>SUM(M80:M80)</f>
        <v>0</v>
      </c>
      <c r="N79" s="114">
        <f>COUNTIF(N80:N80,"E")</f>
        <v>0</v>
      </c>
      <c r="O79" s="181">
        <f t="shared" ref="O79:T79" si="43">SUM(O80:O80)</f>
        <v>0</v>
      </c>
      <c r="P79" s="180">
        <f t="shared" si="43"/>
        <v>0</v>
      </c>
      <c r="Q79" s="180">
        <f t="shared" si="43"/>
        <v>0</v>
      </c>
      <c r="R79" s="180">
        <f t="shared" si="43"/>
        <v>0</v>
      </c>
      <c r="S79" s="180">
        <f t="shared" si="43"/>
        <v>0</v>
      </c>
      <c r="T79" s="180">
        <f t="shared" si="43"/>
        <v>100</v>
      </c>
      <c r="U79" s="114">
        <f>COUNTIF(U80:U80,"E")</f>
        <v>0</v>
      </c>
      <c r="V79" s="181">
        <f t="shared" ref="V79:AA79" si="44">SUM(V80:V80)</f>
        <v>3</v>
      </c>
      <c r="W79" s="180">
        <f t="shared" si="44"/>
        <v>0</v>
      </c>
      <c r="X79" s="180">
        <f t="shared" si="44"/>
        <v>0</v>
      </c>
      <c r="Y79" s="180">
        <f t="shared" si="44"/>
        <v>0</v>
      </c>
      <c r="Z79" s="180">
        <f t="shared" si="44"/>
        <v>0</v>
      </c>
      <c r="AA79" s="180">
        <f t="shared" si="44"/>
        <v>90</v>
      </c>
      <c r="AB79" s="114">
        <f>COUNTIF(AB80:AB80,"E")</f>
        <v>0</v>
      </c>
      <c r="AC79" s="181">
        <f>SUM(AC80:AC80)</f>
        <v>3</v>
      </c>
      <c r="AD79" s="180">
        <f>SUM(AD81:AD81)</f>
        <v>0</v>
      </c>
      <c r="AE79" s="180">
        <f>SUM(AE81:AE81)</f>
        <v>0</v>
      </c>
      <c r="AF79" s="180">
        <f>SUM(AF81:AF81)</f>
        <v>0</v>
      </c>
      <c r="AG79" s="180">
        <f>SUM(AG81:AG81)</f>
        <v>0</v>
      </c>
      <c r="AH79" s="180">
        <f>SUM(AH80:AH81)</f>
        <v>130</v>
      </c>
      <c r="AI79" s="180">
        <f>SUM(AI81:AI81)</f>
        <v>0</v>
      </c>
      <c r="AJ79" s="181">
        <f>SUM(AJ80:AJ80)</f>
        <v>5</v>
      </c>
      <c r="AK79" s="180">
        <f>SUM(AK81:AK81)</f>
        <v>0</v>
      </c>
      <c r="AL79" s="180">
        <f>SUM(AL81:AL81)</f>
        <v>0</v>
      </c>
      <c r="AM79" s="180">
        <f>SUM(AM81:AM81)</f>
        <v>0</v>
      </c>
      <c r="AN79" s="180">
        <f>SUM(AN81:AN81)</f>
        <v>0</v>
      </c>
      <c r="AO79" s="180">
        <f>SUM(AO80:AO81)</f>
        <v>40</v>
      </c>
      <c r="AP79" s="180">
        <f>SUM(AP81:AP81)</f>
        <v>0</v>
      </c>
      <c r="AQ79" s="181">
        <f>SUM(AQ80:AQ80)</f>
        <v>2</v>
      </c>
      <c r="AR79" s="180">
        <f>SUM(AR81:AR81)</f>
        <v>0</v>
      </c>
      <c r="AS79" s="180">
        <f>SUM(AS81:AS81)</f>
        <v>0</v>
      </c>
      <c r="AT79" s="180">
        <f>SUM(AT81:AT81)</f>
        <v>0</v>
      </c>
      <c r="AU79" s="180">
        <f>SUM(AU80:AU81)</f>
        <v>0</v>
      </c>
      <c r="AV79" s="180">
        <f>SUM(AV80:AV81)</f>
        <v>40</v>
      </c>
      <c r="AW79" s="180">
        <f>SUM(AW81:AW81)</f>
        <v>0</v>
      </c>
      <c r="AX79" s="182">
        <f>SUM(AX80:AX80)</f>
        <v>2</v>
      </c>
    </row>
    <row r="80" spans="1:52" s="9" customFormat="1" ht="23.25">
      <c r="A80" s="240">
        <v>1</v>
      </c>
      <c r="B80" s="241" t="s">
        <v>94</v>
      </c>
      <c r="C80" s="193">
        <f>SUM(D80:H80)</f>
        <v>400</v>
      </c>
      <c r="D80" s="116">
        <f t="shared" si="42"/>
        <v>0</v>
      </c>
      <c r="E80" s="117">
        <f t="shared" si="42"/>
        <v>0</v>
      </c>
      <c r="F80" s="117">
        <f t="shared" si="42"/>
        <v>0</v>
      </c>
      <c r="G80" s="117">
        <f t="shared" si="42"/>
        <v>0</v>
      </c>
      <c r="H80" s="118">
        <f t="shared" si="42"/>
        <v>400</v>
      </c>
      <c r="I80" s="157"/>
      <c r="J80" s="158"/>
      <c r="K80" s="158"/>
      <c r="L80" s="158"/>
      <c r="M80" s="158"/>
      <c r="N80" s="242"/>
      <c r="O80" s="264"/>
      <c r="P80" s="243"/>
      <c r="Q80" s="244"/>
      <c r="R80" s="244"/>
      <c r="S80" s="245"/>
      <c r="T80" s="244">
        <v>100</v>
      </c>
      <c r="U80" s="246" t="s">
        <v>24</v>
      </c>
      <c r="V80" s="264">
        <v>3</v>
      </c>
      <c r="W80" s="243"/>
      <c r="X80" s="244"/>
      <c r="Y80" s="244"/>
      <c r="Z80" s="244"/>
      <c r="AA80" s="244">
        <v>90</v>
      </c>
      <c r="AB80" s="246" t="s">
        <v>24</v>
      </c>
      <c r="AC80" s="264">
        <v>3</v>
      </c>
      <c r="AD80" s="243"/>
      <c r="AE80" s="244"/>
      <c r="AF80" s="244"/>
      <c r="AG80" s="244"/>
      <c r="AH80" s="244">
        <v>130</v>
      </c>
      <c r="AI80" s="246" t="s">
        <v>24</v>
      </c>
      <c r="AJ80" s="264">
        <v>5</v>
      </c>
      <c r="AK80" s="243"/>
      <c r="AL80" s="244"/>
      <c r="AM80" s="244"/>
      <c r="AN80" s="244"/>
      <c r="AO80" s="244">
        <v>40</v>
      </c>
      <c r="AP80" s="246" t="s">
        <v>24</v>
      </c>
      <c r="AQ80" s="264">
        <v>2</v>
      </c>
      <c r="AR80" s="243"/>
      <c r="AS80" s="244"/>
      <c r="AT80" s="244"/>
      <c r="AU80" s="244"/>
      <c r="AV80" s="244">
        <v>40</v>
      </c>
      <c r="AW80" s="246" t="s">
        <v>24</v>
      </c>
      <c r="AX80" s="240">
        <v>2</v>
      </c>
    </row>
    <row r="81" spans="1:62" s="9" customFormat="1" ht="2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</row>
    <row r="82" spans="1:62" s="9" customFormat="1" ht="23.25">
      <c r="A82" s="108" t="s">
        <v>70</v>
      </c>
      <c r="B82" s="174" t="s">
        <v>32</v>
      </c>
      <c r="C82" s="108">
        <f>D82+E82+F82+G82+H82</f>
        <v>0</v>
      </c>
      <c r="D82" s="108">
        <f>I82+P82+W82+AD82+AK82+AR82</f>
        <v>0</v>
      </c>
      <c r="E82" s="108">
        <f>J82+Q82+X82+AE82+AL82+AS82</f>
        <v>0</v>
      </c>
      <c r="F82" s="108">
        <f>K82+R82+Y82+AF82+AM82+AT82</f>
        <v>0</v>
      </c>
      <c r="G82" s="108">
        <f>L82+S82+Z82+AG82+AN82+AU82</f>
        <v>0</v>
      </c>
      <c r="H82" s="163">
        <f>M82+T82+AA82+AH82+AO82+AV82</f>
        <v>0</v>
      </c>
      <c r="I82" s="183">
        <v>0</v>
      </c>
      <c r="J82" s="184">
        <v>0</v>
      </c>
      <c r="K82" s="184">
        <v>0</v>
      </c>
      <c r="L82" s="184">
        <v>0</v>
      </c>
      <c r="M82" s="184">
        <v>0</v>
      </c>
      <c r="N82" s="185">
        <v>0</v>
      </c>
      <c r="O82" s="167">
        <v>0</v>
      </c>
      <c r="P82" s="186">
        <v>0</v>
      </c>
      <c r="Q82" s="184">
        <v>0</v>
      </c>
      <c r="R82" s="184">
        <v>0</v>
      </c>
      <c r="S82" s="184">
        <v>0</v>
      </c>
      <c r="T82" s="184">
        <v>0</v>
      </c>
      <c r="U82" s="185">
        <v>0</v>
      </c>
      <c r="V82" s="167">
        <v>0</v>
      </c>
      <c r="W82" s="186">
        <v>0</v>
      </c>
      <c r="X82" s="184">
        <v>0</v>
      </c>
      <c r="Y82" s="184">
        <v>0</v>
      </c>
      <c r="Z82" s="184">
        <v>0</v>
      </c>
      <c r="AA82" s="184">
        <v>0</v>
      </c>
      <c r="AB82" s="185">
        <v>0</v>
      </c>
      <c r="AC82" s="167">
        <v>0</v>
      </c>
      <c r="AD82" s="186">
        <v>0</v>
      </c>
      <c r="AE82" s="184">
        <v>0</v>
      </c>
      <c r="AF82" s="184">
        <v>0</v>
      </c>
      <c r="AG82" s="184">
        <v>0</v>
      </c>
      <c r="AH82" s="184">
        <v>0</v>
      </c>
      <c r="AI82" s="185">
        <v>0</v>
      </c>
      <c r="AJ82" s="187">
        <v>0</v>
      </c>
      <c r="AK82" s="186">
        <v>0</v>
      </c>
      <c r="AL82" s="184">
        <v>0</v>
      </c>
      <c r="AM82" s="184">
        <v>0</v>
      </c>
      <c r="AN82" s="184">
        <v>0</v>
      </c>
      <c r="AO82" s="184">
        <v>0</v>
      </c>
      <c r="AP82" s="185">
        <v>0</v>
      </c>
      <c r="AQ82" s="167">
        <v>0</v>
      </c>
      <c r="AR82" s="186">
        <v>0</v>
      </c>
      <c r="AS82" s="184">
        <v>0</v>
      </c>
      <c r="AT82" s="184">
        <v>0</v>
      </c>
      <c r="AU82" s="184">
        <v>0</v>
      </c>
      <c r="AV82" s="184">
        <v>0</v>
      </c>
      <c r="AW82" s="188">
        <v>0</v>
      </c>
      <c r="AX82" s="108">
        <v>10</v>
      </c>
    </row>
    <row r="83" spans="1:62" s="86" customFormat="1" ht="21" thickBot="1">
      <c r="A83" s="84"/>
      <c r="B83" s="82"/>
      <c r="C83" s="83"/>
      <c r="D83" s="83"/>
      <c r="E83" s="83"/>
      <c r="F83" s="83"/>
      <c r="G83" s="83"/>
      <c r="H83" s="83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9"/>
      <c r="AY83" s="9"/>
    </row>
    <row r="84" spans="1:62" s="79" customFormat="1" ht="21" thickBot="1">
      <c r="A84" s="84"/>
      <c r="B84" s="85" t="s">
        <v>33</v>
      </c>
      <c r="C84" s="83"/>
      <c r="D84" s="83"/>
      <c r="E84" s="83"/>
      <c r="F84" s="83"/>
      <c r="G84" s="83"/>
      <c r="H84" s="173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308"/>
      <c r="X84" s="309"/>
      <c r="Y84" s="309"/>
      <c r="Z84" s="309"/>
      <c r="AA84" s="309"/>
      <c r="AB84" s="309"/>
      <c r="AC84" s="309"/>
      <c r="AD84" s="308"/>
      <c r="AE84" s="309"/>
      <c r="AF84" s="309"/>
      <c r="AG84" s="309"/>
      <c r="AH84" s="309"/>
      <c r="AI84" s="309"/>
      <c r="AJ84" s="309"/>
      <c r="AK84" s="308"/>
      <c r="AL84" s="309"/>
      <c r="AM84" s="309"/>
      <c r="AN84" s="309"/>
      <c r="AO84" s="309"/>
      <c r="AP84" s="309"/>
      <c r="AQ84" s="309"/>
      <c r="AR84" s="308"/>
      <c r="AS84" s="309"/>
      <c r="AT84" s="309"/>
      <c r="AU84" s="309"/>
      <c r="AV84" s="309"/>
      <c r="AW84" s="309"/>
      <c r="AX84" s="30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s="79" customFormat="1" ht="20.25">
      <c r="A85" s="84"/>
      <c r="B85" s="260" t="s">
        <v>34</v>
      </c>
      <c r="C85" s="261">
        <f t="shared" ref="C85:AW85" si="45" xml:space="preserve"> SUM(C13,C24,C35,C46,C79,C75)</f>
        <v>2350</v>
      </c>
      <c r="D85" s="262">
        <f t="shared" si="45"/>
        <v>675</v>
      </c>
      <c r="E85" s="262">
        <f t="shared" si="45"/>
        <v>945</v>
      </c>
      <c r="F85" s="262">
        <f t="shared" si="45"/>
        <v>75</v>
      </c>
      <c r="G85" s="262">
        <f t="shared" si="45"/>
        <v>255</v>
      </c>
      <c r="H85" s="262">
        <f t="shared" si="45"/>
        <v>400</v>
      </c>
      <c r="I85" s="262">
        <f t="shared" si="45"/>
        <v>165</v>
      </c>
      <c r="J85" s="262">
        <f t="shared" si="45"/>
        <v>150</v>
      </c>
      <c r="K85" s="262">
        <f t="shared" si="45"/>
        <v>0</v>
      </c>
      <c r="L85" s="262">
        <f t="shared" si="45"/>
        <v>0</v>
      </c>
      <c r="M85" s="262">
        <f t="shared" si="45"/>
        <v>0</v>
      </c>
      <c r="N85" s="262">
        <f t="shared" si="45"/>
        <v>3</v>
      </c>
      <c r="O85" s="261">
        <f t="shared" si="45"/>
        <v>30</v>
      </c>
      <c r="P85" s="262">
        <f t="shared" si="45"/>
        <v>120</v>
      </c>
      <c r="Q85" s="262">
        <f t="shared" si="45"/>
        <v>225</v>
      </c>
      <c r="R85" s="262">
        <f t="shared" si="45"/>
        <v>0</v>
      </c>
      <c r="S85" s="262">
        <f t="shared" si="45"/>
        <v>0</v>
      </c>
      <c r="T85" s="262">
        <f t="shared" si="45"/>
        <v>100</v>
      </c>
      <c r="U85" s="262">
        <f t="shared" si="45"/>
        <v>3</v>
      </c>
      <c r="V85" s="261">
        <f t="shared" si="45"/>
        <v>30</v>
      </c>
      <c r="W85" s="262">
        <f t="shared" si="45"/>
        <v>150</v>
      </c>
      <c r="X85" s="262">
        <f t="shared" si="45"/>
        <v>210</v>
      </c>
      <c r="Y85" s="262">
        <f t="shared" si="45"/>
        <v>0</v>
      </c>
      <c r="Z85" s="262">
        <f t="shared" si="45"/>
        <v>0</v>
      </c>
      <c r="AA85" s="262">
        <f t="shared" si="45"/>
        <v>90</v>
      </c>
      <c r="AB85" s="262">
        <f t="shared" si="45"/>
        <v>3</v>
      </c>
      <c r="AC85" s="261">
        <f t="shared" si="45"/>
        <v>30</v>
      </c>
      <c r="AD85" s="262">
        <f t="shared" si="45"/>
        <v>150</v>
      </c>
      <c r="AE85" s="262">
        <f t="shared" si="45"/>
        <v>150</v>
      </c>
      <c r="AF85" s="262">
        <f t="shared" si="45"/>
        <v>15</v>
      </c>
      <c r="AG85" s="262">
        <f t="shared" si="45"/>
        <v>30</v>
      </c>
      <c r="AH85" s="262">
        <f t="shared" si="45"/>
        <v>130</v>
      </c>
      <c r="AI85" s="262">
        <f t="shared" si="45"/>
        <v>3</v>
      </c>
      <c r="AJ85" s="261">
        <f t="shared" si="45"/>
        <v>30</v>
      </c>
      <c r="AK85" s="262">
        <f t="shared" si="45"/>
        <v>75</v>
      </c>
      <c r="AL85" s="262">
        <f t="shared" si="45"/>
        <v>165</v>
      </c>
      <c r="AM85" s="262">
        <f t="shared" si="45"/>
        <v>30</v>
      </c>
      <c r="AN85" s="262">
        <f t="shared" si="45"/>
        <v>90</v>
      </c>
      <c r="AO85" s="262">
        <f t="shared" si="45"/>
        <v>40</v>
      </c>
      <c r="AP85" s="262">
        <f t="shared" si="45"/>
        <v>3</v>
      </c>
      <c r="AQ85" s="261">
        <f t="shared" si="45"/>
        <v>30</v>
      </c>
      <c r="AR85" s="262">
        <f t="shared" si="45"/>
        <v>15</v>
      </c>
      <c r="AS85" s="262">
        <f t="shared" si="45"/>
        <v>45</v>
      </c>
      <c r="AT85" s="262">
        <f t="shared" si="45"/>
        <v>30</v>
      </c>
      <c r="AU85" s="262">
        <f t="shared" si="45"/>
        <v>135</v>
      </c>
      <c r="AV85" s="262">
        <f t="shared" si="45"/>
        <v>40</v>
      </c>
      <c r="AW85" s="262">
        <f t="shared" si="45"/>
        <v>1</v>
      </c>
      <c r="AX85" s="261">
        <f xml:space="preserve"> SUM(AX13,AX24,AX35,AX46,AX79,AX75,AX82)</f>
        <v>30</v>
      </c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s="79" customFormat="1" ht="23.25" thickBot="1">
      <c r="A86" s="84"/>
      <c r="B86" s="87" t="s">
        <v>57</v>
      </c>
      <c r="C86" s="313">
        <f>C85</f>
        <v>2350</v>
      </c>
      <c r="D86" s="314"/>
      <c r="E86" s="314"/>
      <c r="F86" s="314"/>
      <c r="G86" s="314"/>
      <c r="H86" s="315"/>
      <c r="I86" s="311">
        <f>SUM(I85:M85)</f>
        <v>315</v>
      </c>
      <c r="J86" s="311"/>
      <c r="K86" s="311"/>
      <c r="L86" s="311"/>
      <c r="M86" s="311"/>
      <c r="N86" s="311"/>
      <c r="O86" s="312"/>
      <c r="P86" s="310">
        <f>SUM(P85:T85)</f>
        <v>445</v>
      </c>
      <c r="Q86" s="311"/>
      <c r="R86" s="311"/>
      <c r="S86" s="311"/>
      <c r="T86" s="311"/>
      <c r="U86" s="311"/>
      <c r="V86" s="312"/>
      <c r="W86" s="310">
        <f>SUM(W85:AA85)</f>
        <v>450</v>
      </c>
      <c r="X86" s="311"/>
      <c r="Y86" s="311"/>
      <c r="Z86" s="311"/>
      <c r="AA86" s="311"/>
      <c r="AB86" s="311"/>
      <c r="AC86" s="312"/>
      <c r="AD86" s="310">
        <f>SUM(AD85:AH85)</f>
        <v>475</v>
      </c>
      <c r="AE86" s="311"/>
      <c r="AF86" s="311"/>
      <c r="AG86" s="311"/>
      <c r="AH86" s="311"/>
      <c r="AI86" s="311"/>
      <c r="AJ86" s="312"/>
      <c r="AK86" s="310">
        <f>SUM(AK85:AO85)</f>
        <v>400</v>
      </c>
      <c r="AL86" s="311"/>
      <c r="AM86" s="311"/>
      <c r="AN86" s="311"/>
      <c r="AO86" s="311"/>
      <c r="AP86" s="311"/>
      <c r="AQ86" s="312"/>
      <c r="AR86" s="310">
        <f>SUM(AR85:AV85)</f>
        <v>265</v>
      </c>
      <c r="AS86" s="311"/>
      <c r="AT86" s="311"/>
      <c r="AU86" s="311"/>
      <c r="AV86" s="311"/>
      <c r="AW86" s="311"/>
      <c r="AX86" s="312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s="9" customFormat="1" ht="30.75" thickBot="1">
      <c r="A87" s="84"/>
      <c r="B87" s="88" t="s">
        <v>35</v>
      </c>
      <c r="C87" s="317">
        <f>C86-H85</f>
        <v>1950</v>
      </c>
      <c r="D87" s="318"/>
      <c r="E87" s="318"/>
      <c r="F87" s="318"/>
      <c r="G87" s="318"/>
      <c r="H87" s="319"/>
      <c r="I87" s="288">
        <f>SUM(I85:L85)</f>
        <v>315</v>
      </c>
      <c r="J87" s="288"/>
      <c r="K87" s="288"/>
      <c r="L87" s="288"/>
      <c r="M87" s="288"/>
      <c r="N87" s="288"/>
      <c r="O87" s="289"/>
      <c r="P87" s="287">
        <f>SUM(P85:S85)</f>
        <v>345</v>
      </c>
      <c r="Q87" s="288"/>
      <c r="R87" s="288"/>
      <c r="S87" s="288"/>
      <c r="T87" s="288"/>
      <c r="U87" s="288"/>
      <c r="V87" s="289"/>
      <c r="W87" s="287">
        <f>SUM(W85:Z85)</f>
        <v>360</v>
      </c>
      <c r="X87" s="288"/>
      <c r="Y87" s="288"/>
      <c r="Z87" s="288"/>
      <c r="AA87" s="288"/>
      <c r="AB87" s="288"/>
      <c r="AC87" s="289"/>
      <c r="AD87" s="287">
        <f>SUM(AD85:AG85)</f>
        <v>345</v>
      </c>
      <c r="AE87" s="288"/>
      <c r="AF87" s="288"/>
      <c r="AG87" s="288"/>
      <c r="AH87" s="288"/>
      <c r="AI87" s="288"/>
      <c r="AJ87" s="289"/>
      <c r="AK87" s="287">
        <f>SUM(AK85:AN85)</f>
        <v>360</v>
      </c>
      <c r="AL87" s="288"/>
      <c r="AM87" s="288"/>
      <c r="AN87" s="288"/>
      <c r="AO87" s="288"/>
      <c r="AP87" s="288"/>
      <c r="AQ87" s="289"/>
      <c r="AR87" s="287">
        <f>SUM(AR85:AU85)</f>
        <v>225</v>
      </c>
      <c r="AS87" s="288"/>
      <c r="AT87" s="288"/>
      <c r="AU87" s="288"/>
      <c r="AV87" s="288"/>
      <c r="AW87" s="288"/>
      <c r="AX87" s="289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s="9" customFormat="1" ht="18.7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28"/>
      <c r="AV88" s="192"/>
      <c r="AW88" s="192"/>
      <c r="AX88" s="192"/>
      <c r="AY88" s="192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s="28" customFormat="1" ht="20.25">
      <c r="A89" s="84"/>
      <c r="B89" s="197" t="s">
        <v>68</v>
      </c>
      <c r="C89" s="89"/>
      <c r="D89" s="90"/>
      <c r="E89" s="92"/>
      <c r="F89" s="92"/>
      <c r="G89" s="92"/>
      <c r="H89" s="92"/>
      <c r="AR89" s="89"/>
      <c r="AS89" s="91"/>
      <c r="AT89" s="91"/>
      <c r="AV89" s="9"/>
      <c r="AW89" s="9"/>
      <c r="AX89" s="9"/>
      <c r="AY89" s="9"/>
    </row>
    <row r="90" spans="1:62" s="28" customFormat="1" ht="23.25">
      <c r="A90" s="84"/>
      <c r="B90" s="198" t="s">
        <v>36</v>
      </c>
      <c r="C90" s="133"/>
      <c r="D90" s="92"/>
      <c r="E90" s="92"/>
      <c r="F90" s="92"/>
      <c r="G90" s="92"/>
      <c r="H90" s="92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Y90" s="9"/>
    </row>
    <row r="91" spans="1:62" s="28" customFormat="1" ht="23.25">
      <c r="A91" s="84"/>
      <c r="B91" s="198" t="s">
        <v>37</v>
      </c>
      <c r="C91" s="92"/>
      <c r="D91" s="92"/>
      <c r="E91" s="92"/>
      <c r="F91" s="92"/>
      <c r="G91" s="92"/>
      <c r="H91" s="92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Y91" s="9"/>
    </row>
    <row r="92" spans="1:62" s="28" customFormat="1" ht="23.25">
      <c r="A92" s="84"/>
      <c r="B92" s="199" t="s">
        <v>38</v>
      </c>
      <c r="C92" s="92"/>
      <c r="D92" s="92"/>
      <c r="E92" s="92"/>
      <c r="F92" s="92"/>
      <c r="G92" s="92"/>
      <c r="H92" s="92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34"/>
      <c r="AK92" s="34"/>
      <c r="AL92" s="34"/>
      <c r="AM92" s="34"/>
      <c r="AN92" s="34"/>
      <c r="AO92" s="34"/>
      <c r="AP92" s="34"/>
      <c r="AY92" s="9"/>
    </row>
    <row r="93" spans="1:62" s="28" customFormat="1" ht="23.25">
      <c r="A93" s="84"/>
      <c r="B93" s="198" t="s">
        <v>56</v>
      </c>
      <c r="C93" s="92"/>
      <c r="D93" s="92"/>
      <c r="E93" s="92"/>
      <c r="F93" s="92"/>
      <c r="G93" s="92"/>
      <c r="H93" s="92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93"/>
      <c r="AP93" s="93"/>
      <c r="AQ93" s="93"/>
      <c r="AR93" s="94"/>
      <c r="AY93" s="9"/>
    </row>
    <row r="94" spans="1:62" s="28" customFormat="1" ht="23.25">
      <c r="A94" s="84"/>
      <c r="B94" s="199" t="s">
        <v>40</v>
      </c>
      <c r="C94" s="92"/>
      <c r="D94" s="92"/>
      <c r="E94" s="92"/>
      <c r="F94" s="92"/>
      <c r="G94" s="92"/>
      <c r="H94" s="92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93"/>
      <c r="AP94" s="93"/>
      <c r="AQ94" s="93"/>
      <c r="AR94" s="94"/>
      <c r="AY94" s="9"/>
    </row>
    <row r="95" spans="1:62" s="28" customFormat="1" ht="20.25">
      <c r="A95" s="84"/>
      <c r="B95" s="189"/>
      <c r="C95" s="92"/>
      <c r="D95" s="92"/>
      <c r="E95" s="92"/>
      <c r="F95" s="92"/>
      <c r="G95" s="92"/>
      <c r="H95" s="92"/>
      <c r="AI95" s="94"/>
      <c r="AJ95" s="93"/>
      <c r="AK95" s="93"/>
      <c r="AL95" s="93"/>
      <c r="AM95" s="93"/>
      <c r="AN95" s="93"/>
      <c r="AO95" s="93"/>
      <c r="AP95" s="93"/>
      <c r="AQ95" s="93"/>
      <c r="AR95" s="94"/>
      <c r="AY95" s="9"/>
    </row>
    <row r="96" spans="1:62" s="28" customFormat="1" ht="23.25">
      <c r="A96" s="84"/>
      <c r="B96" s="189"/>
      <c r="C96" s="92"/>
      <c r="D96" s="92"/>
      <c r="E96" s="92"/>
      <c r="F96" s="92"/>
      <c r="G96" s="92"/>
      <c r="H96" s="92"/>
      <c r="AK96" s="316" t="s">
        <v>39</v>
      </c>
      <c r="AL96" s="316"/>
      <c r="AM96" s="316"/>
      <c r="AN96" s="316"/>
      <c r="AO96" s="316"/>
      <c r="AY96" s="9"/>
    </row>
    <row r="97" spans="9:53" ht="16.5">
      <c r="I97" s="28"/>
      <c r="J97" s="28"/>
      <c r="K97" s="28"/>
      <c r="L97" s="28"/>
      <c r="M97" s="28"/>
      <c r="N97" s="28"/>
      <c r="O97" s="28"/>
      <c r="AK97" s="93"/>
      <c r="AL97" s="93"/>
      <c r="AM97" s="93"/>
      <c r="AN97" s="93"/>
      <c r="AO97" s="93"/>
    </row>
    <row r="98" spans="9:53">
      <c r="I98" s="28"/>
      <c r="J98" s="28"/>
      <c r="K98" s="28"/>
      <c r="L98" s="28"/>
      <c r="M98" s="28"/>
      <c r="N98" s="28"/>
      <c r="O98" s="28"/>
    </row>
    <row r="99" spans="9:53">
      <c r="I99" s="28"/>
      <c r="J99" s="28"/>
      <c r="K99" s="28"/>
      <c r="L99" s="28"/>
      <c r="M99" s="28"/>
      <c r="N99" s="28"/>
      <c r="O99" s="28"/>
      <c r="AV99" s="247"/>
      <c r="AW99" s="247"/>
      <c r="AX99" s="247"/>
      <c r="AY99" s="247"/>
      <c r="AZ99" s="247"/>
      <c r="BA99" s="248"/>
    </row>
    <row r="100" spans="9:53" ht="18">
      <c r="I100" s="28"/>
      <c r="J100" s="28"/>
      <c r="K100" s="28"/>
      <c r="L100" s="28"/>
      <c r="M100" s="28"/>
      <c r="N100" s="28"/>
      <c r="O100" s="28"/>
      <c r="AR100" s="253" t="s">
        <v>85</v>
      </c>
      <c r="AS100" s="253"/>
      <c r="AT100" s="253"/>
      <c r="AU100" s="253"/>
      <c r="AV100" s="253"/>
      <c r="AW100" s="253"/>
      <c r="AX100" s="247"/>
      <c r="AY100" s="247"/>
      <c r="AZ100" s="247"/>
      <c r="BA100" s="247"/>
    </row>
    <row r="101" spans="9:53" ht="18">
      <c r="I101" s="28"/>
      <c r="J101" s="28"/>
      <c r="K101" s="28"/>
      <c r="L101" s="28"/>
      <c r="M101" s="28"/>
      <c r="N101" s="28"/>
      <c r="O101" s="28"/>
      <c r="AR101" s="253" t="s">
        <v>84</v>
      </c>
      <c r="AS101" s="254"/>
      <c r="AT101" s="254"/>
      <c r="AU101" s="254"/>
      <c r="AV101" s="254"/>
      <c r="AW101" s="254"/>
      <c r="AX101" s="249"/>
      <c r="AY101" s="249"/>
      <c r="AZ101" s="249"/>
      <c r="BA101" s="249"/>
    </row>
    <row r="102" spans="9:53" ht="18">
      <c r="I102" s="28"/>
      <c r="J102" s="28"/>
      <c r="K102" s="28"/>
      <c r="L102" s="28"/>
      <c r="M102" s="28"/>
      <c r="N102" s="28"/>
      <c r="O102" s="28"/>
      <c r="AR102" s="253" t="s">
        <v>83</v>
      </c>
      <c r="AS102" s="255"/>
      <c r="AT102" s="256"/>
      <c r="AU102" s="256"/>
      <c r="AV102" s="256"/>
      <c r="AW102" s="253"/>
    </row>
    <row r="103" spans="9:53" ht="15.75">
      <c r="I103" s="28"/>
      <c r="J103" s="28"/>
      <c r="K103" s="28"/>
      <c r="L103" s="28"/>
      <c r="M103" s="28"/>
      <c r="N103" s="28"/>
      <c r="O103" s="28"/>
      <c r="AO103" s="251"/>
      <c r="AP103" s="250"/>
      <c r="AQ103" s="250"/>
      <c r="AR103" s="250"/>
      <c r="AS103" s="252"/>
      <c r="AT103" s="250"/>
      <c r="AU103" s="248"/>
    </row>
    <row r="104" spans="9:53">
      <c r="I104" s="28"/>
      <c r="J104" s="28"/>
      <c r="K104" s="28"/>
      <c r="L104" s="28"/>
      <c r="M104" s="28"/>
      <c r="N104" s="28"/>
      <c r="O104" s="28"/>
    </row>
    <row r="105" spans="9:53">
      <c r="I105" s="28"/>
      <c r="J105" s="28"/>
      <c r="K105" s="28"/>
      <c r="L105" s="28"/>
      <c r="M105" s="28"/>
      <c r="N105" s="28"/>
      <c r="O105" s="28"/>
    </row>
    <row r="106" spans="9:53">
      <c r="I106" s="28"/>
      <c r="J106" s="28"/>
      <c r="K106" s="28"/>
      <c r="L106" s="28"/>
      <c r="M106" s="28"/>
      <c r="N106" s="28"/>
      <c r="O106" s="28"/>
    </row>
    <row r="107" spans="9:53">
      <c r="I107" s="28"/>
      <c r="J107" s="28"/>
      <c r="K107" s="28"/>
      <c r="L107" s="28"/>
      <c r="M107" s="28"/>
      <c r="N107" s="28"/>
      <c r="O107" s="28"/>
    </row>
    <row r="108" spans="9:53">
      <c r="I108" s="28"/>
      <c r="J108" s="28"/>
      <c r="K108" s="28"/>
      <c r="L108" s="28"/>
      <c r="M108" s="28"/>
      <c r="N108" s="28"/>
      <c r="O108" s="28"/>
    </row>
    <row r="109" spans="9:53">
      <c r="I109" s="28"/>
      <c r="J109" s="28"/>
      <c r="K109" s="28"/>
      <c r="L109" s="28"/>
      <c r="M109" s="28"/>
      <c r="N109" s="28"/>
      <c r="O109" s="28"/>
    </row>
    <row r="110" spans="9:53">
      <c r="I110" s="28"/>
      <c r="J110" s="28"/>
      <c r="K110" s="28"/>
      <c r="L110" s="28"/>
      <c r="M110" s="28"/>
      <c r="N110" s="28"/>
      <c r="O110" s="28"/>
    </row>
    <row r="111" spans="9:53">
      <c r="I111" s="28"/>
      <c r="J111" s="28"/>
      <c r="K111" s="28"/>
      <c r="L111" s="28"/>
      <c r="M111" s="28"/>
      <c r="N111" s="28"/>
      <c r="O111" s="28"/>
    </row>
    <row r="112" spans="9:53">
      <c r="I112" s="28"/>
      <c r="J112" s="28"/>
      <c r="K112" s="28"/>
      <c r="L112" s="28"/>
      <c r="M112" s="28"/>
      <c r="N112" s="28"/>
      <c r="O112" s="28"/>
    </row>
    <row r="113" spans="9:15">
      <c r="I113" s="28"/>
      <c r="J113" s="28"/>
      <c r="K113" s="28"/>
      <c r="L113" s="28"/>
      <c r="M113" s="28"/>
      <c r="N113" s="28"/>
      <c r="O113" s="28"/>
    </row>
    <row r="114" spans="9:15">
      <c r="I114" s="28"/>
      <c r="J114" s="28"/>
      <c r="K114" s="28"/>
      <c r="L114" s="28"/>
      <c r="M114" s="28"/>
      <c r="N114" s="28"/>
      <c r="O114" s="28"/>
    </row>
    <row r="115" spans="9:15">
      <c r="I115" s="28"/>
      <c r="J115" s="28"/>
      <c r="K115" s="28"/>
      <c r="L115" s="28"/>
      <c r="M115" s="28"/>
      <c r="N115" s="28"/>
      <c r="O115" s="28"/>
    </row>
  </sheetData>
  <mergeCells count="31">
    <mergeCell ref="AK96:AO96"/>
    <mergeCell ref="C87:H87"/>
    <mergeCell ref="I87:O87"/>
    <mergeCell ref="P87:V87"/>
    <mergeCell ref="W87:AC87"/>
    <mergeCell ref="AD87:AJ87"/>
    <mergeCell ref="AK87:AQ87"/>
    <mergeCell ref="AK84:AQ84"/>
    <mergeCell ref="AK86:AQ86"/>
    <mergeCell ref="AR86:AX86"/>
    <mergeCell ref="C86:H86"/>
    <mergeCell ref="I86:O86"/>
    <mergeCell ref="P86:V86"/>
    <mergeCell ref="W86:AC86"/>
    <mergeCell ref="AD86:AJ86"/>
    <mergeCell ref="AR87:AX87"/>
    <mergeCell ref="A1:D1"/>
    <mergeCell ref="A3:D3"/>
    <mergeCell ref="C9:H9"/>
    <mergeCell ref="A10:A11"/>
    <mergeCell ref="B10:B11"/>
    <mergeCell ref="D10:H10"/>
    <mergeCell ref="AJ1:AW4"/>
    <mergeCell ref="I10:O10"/>
    <mergeCell ref="W10:AC10"/>
    <mergeCell ref="AD10:AJ10"/>
    <mergeCell ref="AK10:AQ10"/>
    <mergeCell ref="AR10:AX10"/>
    <mergeCell ref="W84:AC84"/>
    <mergeCell ref="AD84:AJ84"/>
    <mergeCell ref="AR84:AX84"/>
  </mergeCells>
  <pageMargins left="0.31496062992125984" right="0.31496062992125984" top="0.74803149606299213" bottom="1.1417322834645669" header="0.31496062992125984" footer="0.31496062992125984"/>
  <pageSetup paperSize="9" scale="3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POWzPR-I-S</vt:lpstr>
      <vt:lpstr>Arkusz1</vt:lpstr>
      <vt:lpstr>'POWzPR-I-S'!Obszar_wydruku</vt:lpstr>
    </vt:vector>
  </TitlesOfParts>
  <Company>PWSZ Legnica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drzystek</dc:creator>
  <cp:lastModifiedBy>Bukowska Elżbieta</cp:lastModifiedBy>
  <cp:lastPrinted>2016-08-29T21:22:43Z</cp:lastPrinted>
  <dcterms:created xsi:type="dcterms:W3CDTF">2015-04-29T07:46:09Z</dcterms:created>
  <dcterms:modified xsi:type="dcterms:W3CDTF">2018-02-15T14:02:40Z</dcterms:modified>
</cp:coreProperties>
</file>