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stacjonarne" sheetId="1" r:id="rId1"/>
  </sheets>
  <definedNames>
    <definedName name="_xlnm.Print_Area" localSheetId="0">'stacjonarne'!$A$1:$AX$95</definedName>
  </definedNames>
  <calcPr fullCalcOnLoad="1"/>
</workbook>
</file>

<file path=xl/sharedStrings.xml><?xml version="1.0" encoding="utf-8"?>
<sst xmlns="http://schemas.openxmlformats.org/spreadsheetml/2006/main" count="230" uniqueCount="126">
  <si>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</si>
  <si>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</si>
  <si>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</si>
  <si>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</si>
  <si>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</si>
  <si>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</si>
  <si>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</si>
  <si>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</si>
  <si>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</si>
  <si>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</si>
  <si>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</si>
  <si>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</si>
  <si>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</si>
  <si>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</si>
  <si>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</si>
  <si>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</si>
  <si>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</si>
  <si>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</si>
  <si>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</si>
  <si>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</si>
  <si>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</si>
  <si>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</si>
  <si>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</si>
  <si>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</si>
  <si>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</si>
  <si>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</si>
  <si>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</si>
  <si>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</si>
  <si>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</si>
  <si>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</si>
  <si>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</si>
  <si>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</si>
  <si>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</si>
  <si>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</si>
  <si>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</si>
  <si>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</si>
  <si>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r>
      <t xml:space="preserve">             Studia: </t>
    </r>
    <r>
      <rPr>
        <b/>
        <sz val="24"/>
        <rFont val="Times New Roman"/>
        <family val="1"/>
      </rPr>
      <t>Pierwszego stopnia - stacjonarne</t>
    </r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</si>
  <si>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</si>
  <si>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</si>
  <si>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</si>
  <si>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</si>
  <si>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</si>
  <si>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</si>
  <si>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</si>
  <si>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</si>
  <si>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</si>
  <si>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</si>
  <si>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Legislacja administracyjna</t>
  </si>
  <si>
    <t>Przygotowanie pracy dyplomowej -praca własna studenta około 200 godzin</t>
  </si>
  <si>
    <t>Kierunek: ADMINISTRACJA</t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</si>
  <si>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</si>
  <si>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</si>
  <si>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</si>
  <si>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</si>
  <si>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 xml:space="preserve">Organizacja i formy działania jednostek gospodarczych </t>
  </si>
  <si>
    <t>MODUŁY KSZTAŁCENIA SPECJALNOŚCIOWEGO - administracja jednostek publicznych</t>
  </si>
  <si>
    <t>Projekty i ich realizacja w administracji</t>
  </si>
  <si>
    <t>MODUŁY KSZTAŁCENIA SPECJALNOŚCIOWEGO - administracja w biznesie</t>
  </si>
  <si>
    <t>Seminarium dyplomowe</t>
  </si>
  <si>
    <t>Zoc/E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</si>
  <si>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</si>
  <si>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</si>
  <si>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</si>
  <si>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</si>
  <si>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</si>
  <si>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</si>
  <si>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</si>
  <si>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</si>
  <si>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</si>
  <si>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</si>
  <si>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     * - treści do wyboru</t>
  </si>
  <si>
    <t xml:space="preserve"> Język obcy*</t>
  </si>
  <si>
    <t>Wychowanie fizyczne*</t>
  </si>
  <si>
    <t>1d</t>
  </si>
  <si>
    <t>Organizacja stanowiska pracy oraz  podstawy ergonomii i BHP</t>
  </si>
  <si>
    <t xml:space="preserve">Przygotowanie do wykonywania czynności techniczno-zawodowych w trakcie praktyk </t>
  </si>
  <si>
    <t>Pierwsza pomoc przedmedyczna</t>
  </si>
  <si>
    <t>Podstawy filozofii</t>
  </si>
  <si>
    <t>2d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</si>
  <si>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</si>
  <si>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</si>
  <si>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</si>
  <si>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</si>
  <si>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</si>
  <si>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Podstawy prawa cywilnego</t>
  </si>
  <si>
    <t>Mediacje i negocjacje</t>
  </si>
  <si>
    <t xml:space="preserve">Prawo pracy </t>
  </si>
  <si>
    <t>Prawo zabezpieczenia społecznego</t>
  </si>
  <si>
    <t>Zarządzanie w administracji</t>
  </si>
  <si>
    <t>Administracja elektroniczna</t>
  </si>
  <si>
    <t>Dostęp do informacji publicznej i ochrona danych</t>
  </si>
  <si>
    <t>Analiza w administracji</t>
  </si>
  <si>
    <t>Strategie i rozwój lokalny</t>
  </si>
  <si>
    <t>Społeczna odpowiedzialność w biznesie</t>
  </si>
  <si>
    <t>Zatrudnienie w biznesie</t>
  </si>
  <si>
    <t>Moduł ogólnouczelniany - w semestrze I do zaliczenia 4 pkt. ECTS</t>
  </si>
  <si>
    <t>Wstęp do edukacji regionalnej</t>
  </si>
  <si>
    <t>Ochrona własności intelektualnej</t>
  </si>
  <si>
    <t>Procedury administracyjne</t>
  </si>
  <si>
    <t>Projekty  i pozyskiwanie funduszy UE</t>
  </si>
  <si>
    <t>Zarządzanie zasobami ludzkimi</t>
  </si>
  <si>
    <t>Komunikacja interpersonalna</t>
  </si>
  <si>
    <t>Odpowiedzialność karno-skarbowa przedsiębiorcy</t>
  </si>
  <si>
    <t>Wstęp do teorii państwa</t>
  </si>
  <si>
    <t>Prawo międzynarodowe i Unii Europejskiej</t>
  </si>
  <si>
    <t>Etyka w administracji</t>
  </si>
  <si>
    <t>Partnerstwo publiczno - prywatne</t>
  </si>
  <si>
    <t>Administrowanie - studium przypadku</t>
  </si>
  <si>
    <t>Administrowanie  - studium przypadku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</si>
  <si>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</si>
  <si>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</si>
  <si>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</si>
  <si>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</si>
  <si>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Historia  regionalna</t>
  </si>
  <si>
    <t>Prawo  gospodarcze Polski i UE</t>
  </si>
  <si>
    <t>Menadżer w administracji</t>
  </si>
  <si>
    <t xml:space="preserve">              dla studentów rozpoczynających naukę w roku akademickim 2016/2017</t>
  </si>
  <si>
    <t>Podstawy prawa rodzinnego</t>
  </si>
  <si>
    <t>WT</t>
  </si>
  <si>
    <t>WT - warsztaty</t>
  </si>
  <si>
    <t>Zal</t>
  </si>
  <si>
    <t>Administrowanie ochroną środowiska</t>
  </si>
  <si>
    <t xml:space="preserve">Moduły do wyboru w semestrze IV  do zaliczenia 8 pkt. ECTS </t>
  </si>
  <si>
    <t>Załącznik do Uchwały Nr II/70 Rady                                                                     Wydziału Nauk Społecznych i Humanistycznych                                       z dnia 22 czerwca 2017 r.</t>
  </si>
  <si>
    <t>L - laboratorium</t>
  </si>
  <si>
    <t>Zarządzanie małym przedsiębiorstwem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</si>
</sst>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medium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 style="hair"/>
      <right style="thin"/>
      <top style="medium"/>
      <bottom style="hair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hair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35" fillId="24" borderId="25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35" fillId="24" borderId="31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6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35" fillId="24" borderId="3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24" borderId="45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35" fillId="24" borderId="48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35" fillId="24" borderId="50" xfId="0" applyFont="1" applyFill="1" applyBorder="1" applyAlignment="1">
      <alignment horizontal="center"/>
    </xf>
    <xf numFmtId="0" fontId="35" fillId="7" borderId="51" xfId="0" applyFont="1" applyFill="1" applyBorder="1" applyAlignment="1">
      <alignment horizontal="center"/>
    </xf>
    <xf numFmtId="0" fontId="35" fillId="7" borderId="52" xfId="0" applyFont="1" applyFill="1" applyBorder="1" applyAlignment="1">
      <alignment horizontal="center"/>
    </xf>
    <xf numFmtId="0" fontId="35" fillId="7" borderId="53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left" vertical="center" wrapText="1"/>
    </xf>
    <xf numFmtId="0" fontId="20" fillId="24" borderId="57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left"/>
    </xf>
    <xf numFmtId="0" fontId="20" fillId="0" borderId="58" xfId="0" applyFont="1" applyFill="1" applyBorder="1" applyAlignment="1">
      <alignment/>
    </xf>
    <xf numFmtId="0" fontId="20" fillId="24" borderId="58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5" fillId="24" borderId="60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textRotation="90"/>
    </xf>
    <xf numFmtId="0" fontId="35" fillId="24" borderId="27" xfId="0" applyFont="1" applyFill="1" applyBorder="1" applyAlignment="1">
      <alignment horizontal="center" textRotation="90"/>
    </xf>
    <xf numFmtId="0" fontId="35" fillId="24" borderId="62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 textRotation="90"/>
    </xf>
    <xf numFmtId="0" fontId="35" fillId="24" borderId="63" xfId="0" applyFont="1" applyFill="1" applyBorder="1" applyAlignment="1">
      <alignment horizontal="center" textRotation="90"/>
    </xf>
    <xf numFmtId="0" fontId="35" fillId="24" borderId="61" xfId="0" applyFont="1" applyFill="1" applyBorder="1" applyAlignment="1">
      <alignment horizontal="center"/>
    </xf>
    <xf numFmtId="0" fontId="35" fillId="24" borderId="64" xfId="0" applyFont="1" applyFill="1" applyBorder="1" applyAlignment="1">
      <alignment horizontal="center" textRotation="90"/>
    </xf>
    <xf numFmtId="0" fontId="42" fillId="7" borderId="51" xfId="0" applyFont="1" applyFill="1" applyBorder="1" applyAlignment="1">
      <alignment horizontal="left"/>
    </xf>
    <xf numFmtId="0" fontId="42" fillId="24" borderId="65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/>
    </xf>
    <xf numFmtId="0" fontId="35" fillId="24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24" borderId="70" xfId="0" applyFont="1" applyFill="1" applyBorder="1" applyAlignment="1">
      <alignment horizontal="center"/>
    </xf>
    <xf numFmtId="0" fontId="20" fillId="24" borderId="68" xfId="0" applyFont="1" applyFill="1" applyBorder="1" applyAlignment="1">
      <alignment horizontal="center"/>
    </xf>
    <xf numFmtId="0" fontId="35" fillId="24" borderId="7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35" fillId="24" borderId="72" xfId="0" applyFont="1" applyFill="1" applyBorder="1" applyAlignment="1">
      <alignment horizontal="center" textRotation="90"/>
    </xf>
    <xf numFmtId="0" fontId="40" fillId="24" borderId="73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3" xfId="0" applyFont="1" applyFill="1" applyBorder="1" applyAlignment="1">
      <alignment horizontal="center"/>
    </xf>
    <xf numFmtId="0" fontId="0" fillId="0" borderId="73" xfId="0" applyBorder="1" applyAlignment="1">
      <alignment/>
    </xf>
    <xf numFmtId="0" fontId="43" fillId="24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4" fillId="24" borderId="0" xfId="0" applyFont="1" applyFill="1" applyBorder="1" applyAlignment="1">
      <alignment/>
    </xf>
    <xf numFmtId="0" fontId="36" fillId="0" borderId="55" xfId="0" applyFont="1" applyFill="1" applyBorder="1" applyAlignment="1" applyProtection="1">
      <alignment/>
      <protection locked="0"/>
    </xf>
    <xf numFmtId="0" fontId="47" fillId="24" borderId="55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5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24" borderId="74" xfId="0" applyFont="1" applyFill="1" applyBorder="1" applyAlignment="1">
      <alignment horizontal="center" vertical="center" wrapText="1"/>
    </xf>
    <xf numFmtId="3" fontId="35" fillId="0" borderId="75" xfId="0" applyNumberFormat="1" applyFont="1" applyFill="1" applyBorder="1" applyAlignment="1">
      <alignment horizontal="center" vertical="center"/>
    </xf>
    <xf numFmtId="0" fontId="35" fillId="24" borderId="76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24" borderId="78" xfId="0" applyFont="1" applyFill="1" applyBorder="1" applyAlignment="1">
      <alignment horizontal="center"/>
    </xf>
    <xf numFmtId="0" fontId="20" fillId="24" borderId="73" xfId="0" applyFont="1" applyFill="1" applyBorder="1" applyAlignment="1">
      <alignment horizontal="center"/>
    </xf>
    <xf numFmtId="3" fontId="35" fillId="0" borderId="79" xfId="0" applyNumberFormat="1" applyFont="1" applyFill="1" applyBorder="1" applyAlignment="1">
      <alignment horizontal="center" vertical="center"/>
    </xf>
    <xf numFmtId="0" fontId="35" fillId="24" borderId="80" xfId="0" applyFont="1" applyFill="1" applyBorder="1" applyAlignment="1">
      <alignment horizontal="center"/>
    </xf>
    <xf numFmtId="0" fontId="35" fillId="0" borderId="8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20" fillId="24" borderId="84" xfId="0" applyFont="1" applyFill="1" applyBorder="1" applyAlignment="1">
      <alignment horizontal="center"/>
    </xf>
    <xf numFmtId="0" fontId="35" fillId="24" borderId="55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24" borderId="85" xfId="0" applyFont="1" applyFill="1" applyBorder="1" applyAlignment="1">
      <alignment horizontal="center"/>
    </xf>
    <xf numFmtId="0" fontId="20" fillId="24" borderId="86" xfId="0" applyFont="1" applyFill="1" applyBorder="1" applyAlignment="1">
      <alignment horizontal="center"/>
    </xf>
    <xf numFmtId="0" fontId="35" fillId="24" borderId="87" xfId="0" applyFont="1" applyFill="1" applyBorder="1" applyAlignment="1">
      <alignment horizontal="center"/>
    </xf>
    <xf numFmtId="0" fontId="52" fillId="0" borderId="58" xfId="0" applyFont="1" applyBorder="1" applyAlignment="1">
      <alignment horizontal="left" vertical="center" wrapText="1"/>
    </xf>
    <xf numFmtId="0" fontId="52" fillId="0" borderId="88" xfId="0" applyFont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52" fillId="0" borderId="90" xfId="0" applyFont="1" applyBorder="1" applyAlignment="1">
      <alignment horizontal="left" vertical="center" wrapText="1"/>
    </xf>
    <xf numFmtId="0" fontId="52" fillId="0" borderId="62" xfId="0" applyFont="1" applyBorder="1" applyAlignment="1">
      <alignment horizontal="left" vertical="center" wrapText="1"/>
    </xf>
    <xf numFmtId="0" fontId="20" fillId="24" borderId="91" xfId="0" applyFont="1" applyFill="1" applyBorder="1" applyAlignment="1">
      <alignment horizontal="left" vertical="center"/>
    </xf>
    <xf numFmtId="0" fontId="20" fillId="24" borderId="92" xfId="0" applyFont="1" applyFill="1" applyBorder="1" applyAlignment="1">
      <alignment horizontal="left" vertical="center"/>
    </xf>
    <xf numFmtId="0" fontId="20" fillId="24" borderId="93" xfId="0" applyFont="1" applyFill="1" applyBorder="1" applyAlignment="1">
      <alignment horizontal="left" vertical="center"/>
    </xf>
    <xf numFmtId="0" fontId="52" fillId="0" borderId="94" xfId="0" applyNumberFormat="1" applyFont="1" applyFill="1" applyBorder="1" applyAlignment="1">
      <alignment horizontal="left" vertical="center" wrapText="1"/>
    </xf>
    <xf numFmtId="0" fontId="52" fillId="0" borderId="95" xfId="0" applyFont="1" applyFill="1" applyBorder="1" applyAlignment="1">
      <alignment horizontal="left" vertical="center" wrapText="1"/>
    </xf>
    <xf numFmtId="0" fontId="20" fillId="0" borderId="93" xfId="0" applyFont="1" applyFill="1" applyBorder="1" applyAlignment="1">
      <alignment horizontal="left" vertical="center"/>
    </xf>
    <xf numFmtId="0" fontId="20" fillId="24" borderId="96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77" xfId="0" applyFont="1" applyFill="1" applyBorder="1" applyAlignment="1">
      <alignment horizontal="left" vertical="center"/>
    </xf>
    <xf numFmtId="0" fontId="36" fillId="0" borderId="55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65" xfId="0" applyFont="1" applyFill="1" applyBorder="1" applyAlignment="1">
      <alignment horizontal="left" vertical="center"/>
    </xf>
    <xf numFmtId="0" fontId="42" fillId="7" borderId="97" xfId="0" applyFont="1" applyFill="1" applyBorder="1" applyAlignment="1">
      <alignment horizontal="left" vertical="center" wrapText="1"/>
    </xf>
    <xf numFmtId="0" fontId="20" fillId="24" borderId="98" xfId="0" applyFont="1" applyFill="1" applyBorder="1" applyAlignment="1">
      <alignment horizontal="left" vertical="center"/>
    </xf>
    <xf numFmtId="0" fontId="20" fillId="0" borderId="99" xfId="0" applyFont="1" applyFill="1" applyBorder="1" applyAlignment="1">
      <alignment horizontal="left" vertical="center"/>
    </xf>
    <xf numFmtId="0" fontId="20" fillId="24" borderId="99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3" xfId="0" applyFont="1" applyFill="1" applyBorder="1" applyAlignment="1">
      <alignment horizontal="left" vertical="center" wrapText="1"/>
    </xf>
    <xf numFmtId="0" fontId="42" fillId="24" borderId="58" xfId="0" applyFont="1" applyFill="1" applyBorder="1" applyAlignment="1">
      <alignment horizontal="left" vertical="center" wrapText="1"/>
    </xf>
    <xf numFmtId="0" fontId="42" fillId="24" borderId="90" xfId="0" applyFont="1" applyFill="1" applyBorder="1" applyAlignment="1">
      <alignment horizontal="left" vertical="center" wrapText="1"/>
    </xf>
    <xf numFmtId="0" fontId="20" fillId="24" borderId="100" xfId="0" applyFont="1" applyFill="1" applyBorder="1" applyAlignment="1">
      <alignment horizontal="left" vertical="center"/>
    </xf>
    <xf numFmtId="0" fontId="46" fillId="0" borderId="55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52" fillId="24" borderId="71" xfId="0" applyFont="1" applyFill="1" applyBorder="1" applyAlignment="1">
      <alignment horizontal="left" vertical="center" wrapText="1"/>
    </xf>
    <xf numFmtId="0" fontId="42" fillId="24" borderId="101" xfId="0" applyFont="1" applyFill="1" applyBorder="1" applyAlignment="1">
      <alignment horizontal="left" vertical="center"/>
    </xf>
    <xf numFmtId="0" fontId="52" fillId="0" borderId="75" xfId="0" applyFont="1" applyBorder="1" applyAlignment="1">
      <alignment horizontal="left" vertical="center" wrapText="1"/>
    </xf>
    <xf numFmtId="0" fontId="56" fillId="0" borderId="93" xfId="0" applyFont="1" applyFill="1" applyBorder="1" applyAlignment="1">
      <alignment horizontal="left" vertical="center"/>
    </xf>
    <xf numFmtId="0" fontId="52" fillId="0" borderId="60" xfId="0" applyFont="1" applyBorder="1" applyAlignment="1">
      <alignment horizontal="left" vertical="center" wrapText="1"/>
    </xf>
    <xf numFmtId="0" fontId="20" fillId="24" borderId="55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/>
    </xf>
    <xf numFmtId="0" fontId="20" fillId="0" borderId="103" xfId="0" applyFont="1" applyFill="1" applyBorder="1" applyAlignment="1">
      <alignment horizontal="center"/>
    </xf>
    <xf numFmtId="0" fontId="56" fillId="0" borderId="96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left" vertical="center"/>
    </xf>
    <xf numFmtId="0" fontId="20" fillId="24" borderId="104" xfId="0" applyFont="1" applyFill="1" applyBorder="1" applyAlignment="1">
      <alignment horizontal="left" vertical="center"/>
    </xf>
    <xf numFmtId="0" fontId="20" fillId="24" borderId="105" xfId="0" applyFont="1" applyFill="1" applyBorder="1" applyAlignment="1">
      <alignment horizontal="left" vertical="center"/>
    </xf>
    <xf numFmtId="0" fontId="20" fillId="0" borderId="92" xfId="0" applyFont="1" applyFill="1" applyBorder="1" applyAlignment="1">
      <alignment horizontal="left" vertical="center"/>
    </xf>
    <xf numFmtId="0" fontId="52" fillId="0" borderId="67" xfId="0" applyNumberFormat="1" applyFont="1" applyFill="1" applyBorder="1" applyAlignment="1">
      <alignment horizontal="left" vertical="center" wrapText="1"/>
    </xf>
    <xf numFmtId="0" fontId="42" fillId="24" borderId="56" xfId="0" applyFont="1" applyFill="1" applyBorder="1" applyAlignment="1">
      <alignment horizontal="left" vertical="center"/>
    </xf>
    <xf numFmtId="0" fontId="52" fillId="0" borderId="6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106" xfId="0" applyNumberFormat="1" applyFont="1" applyFill="1" applyBorder="1" applyAlignment="1">
      <alignment horizontal="left" vertical="center" wrapText="1"/>
    </xf>
    <xf numFmtId="0" fontId="52" fillId="23" borderId="106" xfId="0" applyNumberFormat="1" applyFont="1" applyFill="1" applyBorder="1" applyAlignment="1">
      <alignment horizontal="left" vertical="center" wrapText="1"/>
    </xf>
    <xf numFmtId="0" fontId="46" fillId="23" borderId="107" xfId="0" applyFont="1" applyFill="1" applyBorder="1" applyAlignment="1">
      <alignment horizontal="left" vertical="center" wrapText="1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35" fillId="0" borderId="8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52" fillId="0" borderId="101" xfId="0" applyFont="1" applyFill="1" applyBorder="1" applyAlignment="1">
      <alignment horizontal="left" vertical="center" wrapText="1"/>
    </xf>
    <xf numFmtId="0" fontId="52" fillId="0" borderId="57" xfId="0" applyFont="1" applyFill="1" applyBorder="1" applyAlignment="1">
      <alignment horizontal="left" vertical="center" wrapText="1"/>
    </xf>
    <xf numFmtId="0" fontId="35" fillId="0" borderId="107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52" fillId="0" borderId="112" xfId="0" applyFont="1" applyFill="1" applyBorder="1" applyAlignment="1">
      <alignment horizontal="left" vertical="center" wrapText="1"/>
    </xf>
    <xf numFmtId="0" fontId="35" fillId="0" borderId="106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52" fillId="0" borderId="76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 wrapText="1"/>
    </xf>
    <xf numFmtId="0" fontId="52" fillId="0" borderId="77" xfId="0" applyFont="1" applyFill="1" applyBorder="1" applyAlignment="1">
      <alignment horizontal="left" vertical="center" wrapText="1"/>
    </xf>
    <xf numFmtId="0" fontId="35" fillId="0" borderId="113" xfId="0" applyFont="1" applyFill="1" applyBorder="1" applyAlignment="1">
      <alignment horizontal="center"/>
    </xf>
    <xf numFmtId="0" fontId="35" fillId="0" borderId="72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3" xfId="0" applyFont="1" applyFill="1" applyBorder="1" applyAlignment="1">
      <alignment horizontal="center"/>
    </xf>
    <xf numFmtId="0" fontId="42" fillId="11" borderId="53" xfId="0" applyFont="1" applyFill="1" applyBorder="1" applyAlignment="1">
      <alignment horizontal="left" vertical="center" wrapText="1"/>
    </xf>
    <xf numFmtId="0" fontId="35" fillId="11" borderId="51" xfId="0" applyFont="1" applyFill="1" applyBorder="1" applyAlignment="1">
      <alignment horizontal="center"/>
    </xf>
    <xf numFmtId="0" fontId="35" fillId="11" borderId="56" xfId="0" applyFont="1" applyFill="1" applyBorder="1" applyAlignment="1">
      <alignment horizontal="left" vertical="center" wrapText="1"/>
    </xf>
    <xf numFmtId="0" fontId="35" fillId="11" borderId="52" xfId="0" applyFont="1" applyFill="1" applyBorder="1" applyAlignment="1">
      <alignment horizontal="center"/>
    </xf>
    <xf numFmtId="0" fontId="20" fillId="11" borderId="114" xfId="0" applyFont="1" applyFill="1" applyBorder="1" applyAlignment="1">
      <alignment horizontal="center"/>
    </xf>
    <xf numFmtId="0" fontId="20" fillId="11" borderId="115" xfId="0" applyFont="1" applyFill="1" applyBorder="1" applyAlignment="1">
      <alignment horizontal="center"/>
    </xf>
    <xf numFmtId="0" fontId="20" fillId="11" borderId="116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center"/>
    </xf>
    <xf numFmtId="0" fontId="20" fillId="11" borderId="117" xfId="0" applyFont="1" applyFill="1" applyBorder="1" applyAlignment="1">
      <alignment horizontal="center"/>
    </xf>
    <xf numFmtId="0" fontId="35" fillId="11" borderId="118" xfId="0" applyFont="1" applyFill="1" applyBorder="1" applyAlignment="1">
      <alignment horizontal="center"/>
    </xf>
    <xf numFmtId="0" fontId="20" fillId="11" borderId="119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 vertical="center" wrapText="1"/>
    </xf>
    <xf numFmtId="0" fontId="42" fillId="11" borderId="116" xfId="0" applyFont="1" applyFill="1" applyBorder="1" applyAlignment="1">
      <alignment horizontal="left" vertical="center" wrapText="1"/>
    </xf>
    <xf numFmtId="0" fontId="20" fillId="11" borderId="53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35" fillId="25" borderId="31" xfId="0" applyFont="1" applyFill="1" applyBorder="1" applyAlignment="1">
      <alignment horizontal="center"/>
    </xf>
    <xf numFmtId="0" fontId="35" fillId="25" borderId="38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5" fillId="24" borderId="26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43" fillId="24" borderId="0" xfId="0" applyFont="1" applyFill="1" applyAlignment="1">
      <alignment horizontal="left" wrapText="1"/>
    </xf>
    <xf numFmtId="0" fontId="44" fillId="24" borderId="0" xfId="0" applyFont="1" applyFill="1" applyAlignment="1">
      <alignment horizontal="left"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 applyFill="1" applyAlignment="1">
      <alignment/>
    </xf>
    <xf numFmtId="0" fontId="44" fillId="24" borderId="0" xfId="0" applyFont="1" applyFill="1" applyAlignment="1">
      <alignment horizontal="left"/>
    </xf>
    <xf numFmtId="0" fontId="45" fillId="0" borderId="0" xfId="0" applyFont="1" applyAlignment="1">
      <alignment/>
    </xf>
    <xf numFmtId="0" fontId="35" fillId="24" borderId="121" xfId="0" applyFont="1" applyFill="1" applyBorder="1" applyAlignment="1">
      <alignment horizontal="center"/>
    </xf>
    <xf numFmtId="0" fontId="35" fillId="24" borderId="89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5" fillId="24" borderId="76" xfId="0" applyFont="1" applyFill="1" applyBorder="1" applyAlignment="1">
      <alignment horizontal="center"/>
    </xf>
    <xf numFmtId="0" fontId="35" fillId="24" borderId="123" xfId="0" applyFont="1" applyFill="1" applyBorder="1" applyAlignment="1">
      <alignment horizontal="center"/>
    </xf>
    <xf numFmtId="0" fontId="35" fillId="24" borderId="124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35" fillId="24" borderId="126" xfId="0" applyFont="1" applyFill="1" applyBorder="1" applyAlignment="1">
      <alignment horizontal="center"/>
    </xf>
    <xf numFmtId="0" fontId="35" fillId="24" borderId="120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center"/>
    </xf>
    <xf numFmtId="0" fontId="18" fillId="24" borderId="0" xfId="0" applyFont="1" applyFill="1" applyAlignment="1">
      <alignment horizontal="left"/>
    </xf>
    <xf numFmtId="0" fontId="35" fillId="0" borderId="127" xfId="0" applyFont="1" applyFill="1" applyBorder="1" applyAlignment="1">
      <alignment horizontal="center"/>
    </xf>
    <xf numFmtId="0" fontId="35" fillId="0" borderId="89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5" fillId="24" borderId="128" xfId="0" applyFont="1" applyFill="1" applyBorder="1" applyAlignment="1">
      <alignment horizontal="center"/>
    </xf>
    <xf numFmtId="0" fontId="37" fillId="0" borderId="89" xfId="0" applyFont="1" applyBorder="1" applyAlignment="1">
      <alignment/>
    </xf>
    <xf numFmtId="0" fontId="56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/>
    </xf>
    <xf numFmtId="0" fontId="50" fillId="24" borderId="129" xfId="0" applyFont="1" applyFill="1" applyBorder="1" applyAlignment="1">
      <alignment horizont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26" xfId="0" applyNumberFormat="1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20" fillId="11" borderId="10" xfId="0" applyFont="1" applyFill="1" applyBorder="1" applyAlignment="1">
      <alignment horizontal="center"/>
    </xf>
    <xf numFmtId="0" fontId="20" fillId="11" borderId="116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" fontId="35" fillId="0" borderId="128" xfId="0" applyNumberFormat="1" applyFont="1" applyFill="1" applyBorder="1" applyAlignment="1">
      <alignment horizontal="center" vertical="center"/>
    </xf>
    <xf numFmtId="3" fontId="35" fillId="0" borderId="89" xfId="0" applyNumberFormat="1" applyFont="1" applyFill="1" applyBorder="1" applyAlignment="1">
      <alignment horizontal="center" vertical="center"/>
    </xf>
    <xf numFmtId="3" fontId="35" fillId="0" borderId="79" xfId="0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2" fillId="24" borderId="116" xfId="0" applyFont="1" applyFill="1" applyBorder="1" applyAlignment="1">
      <alignment horizontal="center" vertical="center"/>
    </xf>
    <xf numFmtId="0" fontId="20" fillId="11" borderId="53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130" xfId="0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131" xfId="0" applyBorder="1" applyAlignment="1">
      <alignment/>
    </xf>
    <xf numFmtId="0" fontId="35" fillId="11" borderId="10" xfId="0" applyFont="1" applyFill="1" applyBorder="1" applyAlignment="1">
      <alignment horizontal="center"/>
    </xf>
    <xf numFmtId="0" fontId="35" fillId="11" borderId="116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2"/>
  <sheetViews>
    <sheetView tabSelected="1" view="pageBreakPreview" zoomScale="48" zoomScaleNormal="50" zoomScaleSheetLayoutView="48" zoomScalePageLayoutView="0" workbookViewId="0" topLeftCell="A1">
      <selection activeCell="X1" sqref="X1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18" t="s">
        <v>45</v>
      </c>
      <c r="B1" s="318"/>
      <c r="C1" s="318"/>
      <c r="D1" s="318"/>
      <c r="E1" s="2"/>
      <c r="F1" s="172"/>
      <c r="G1" s="172"/>
      <c r="H1" s="172"/>
      <c r="I1" s="173"/>
      <c r="J1" s="322" t="s">
        <v>0</v>
      </c>
      <c r="K1" s="323"/>
      <c r="L1" s="323"/>
      <c r="M1" s="323"/>
      <c r="N1" s="323"/>
      <c r="O1" s="323"/>
      <c r="P1" s="323"/>
      <c r="Q1" s="323"/>
      <c r="R1" s="323"/>
      <c r="S1" s="323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3"/>
      <c r="AL1" s="3"/>
      <c r="AM1" s="3"/>
      <c r="AN1" s="326" t="s">
        <v>123</v>
      </c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272"/>
    </row>
    <row r="2" spans="1:51" s="4" customFormat="1" ht="24.75" customHeight="1">
      <c r="A2" s="299" t="s">
        <v>46</v>
      </c>
      <c r="B2" s="300"/>
      <c r="C2" s="2"/>
      <c r="D2" s="6"/>
      <c r="E2" s="6"/>
      <c r="F2" s="301" t="s">
        <v>116</v>
      </c>
      <c r="G2" s="301"/>
      <c r="H2" s="301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272"/>
    </row>
    <row r="3" spans="1:51" s="4" customFormat="1" ht="26.25" customHeight="1">
      <c r="A3" s="303" t="s">
        <v>44</v>
      </c>
      <c r="B3" s="303"/>
      <c r="C3" s="304"/>
      <c r="D3" s="304"/>
      <c r="E3" s="6"/>
      <c r="F3" s="172"/>
      <c r="G3" s="172"/>
      <c r="H3" s="172"/>
      <c r="I3" s="305" t="s">
        <v>49</v>
      </c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174"/>
      <c r="X3" s="175"/>
      <c r="Y3" s="174"/>
      <c r="Z3" s="174"/>
      <c r="AA3" s="174"/>
      <c r="AB3" s="174"/>
      <c r="AC3" s="174"/>
      <c r="AD3" s="176"/>
      <c r="AE3" s="176"/>
      <c r="AF3" s="176"/>
      <c r="AG3" s="176"/>
      <c r="AH3" s="176"/>
      <c r="AI3" s="176"/>
      <c r="AJ3" s="176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272"/>
    </row>
    <row r="4" spans="1:51" s="4" customFormat="1" ht="26.25" customHeight="1">
      <c r="A4" s="1" t="s">
        <v>1</v>
      </c>
      <c r="B4" s="5"/>
      <c r="C4" s="2"/>
      <c r="D4" s="6"/>
      <c r="E4" s="6"/>
      <c r="F4" s="172"/>
      <c r="G4" s="172"/>
      <c r="H4" s="306" t="s">
        <v>36</v>
      </c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307"/>
      <c r="W4" s="307"/>
      <c r="X4" s="307"/>
      <c r="Y4" s="307"/>
      <c r="Z4" s="307"/>
      <c r="AA4" s="307"/>
      <c r="AB4" s="307"/>
      <c r="AC4" s="174"/>
      <c r="AD4" s="176"/>
      <c r="AE4" s="176"/>
      <c r="AF4" s="176"/>
      <c r="AG4" s="176"/>
      <c r="AH4" s="176"/>
      <c r="AI4" s="176"/>
      <c r="AJ4" s="176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272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2"/>
      <c r="AQ5" s="272"/>
      <c r="AR5" s="272"/>
      <c r="AS5" s="272"/>
      <c r="AT5" s="272"/>
      <c r="AU5" s="272"/>
      <c r="AV5" s="272"/>
      <c r="AW5" s="272"/>
      <c r="AX5" s="272"/>
      <c r="AY5" s="272"/>
    </row>
    <row r="6" spans="1:50" s="16" customFormat="1" ht="27" customHeight="1">
      <c r="A6" s="142"/>
      <c r="B6" s="143"/>
      <c r="C6" s="316" t="s">
        <v>2</v>
      </c>
      <c r="D6" s="317"/>
      <c r="E6" s="317"/>
      <c r="F6" s="317"/>
      <c r="G6" s="317"/>
      <c r="H6" s="317"/>
      <c r="I6" s="144"/>
      <c r="J6" s="144"/>
      <c r="K6" s="144"/>
      <c r="L6" s="144"/>
      <c r="M6" s="144"/>
      <c r="N6" s="144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 t="s">
        <v>3</v>
      </c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</row>
    <row r="7" spans="1:50" s="17" customFormat="1" ht="33" customHeight="1">
      <c r="A7" s="311" t="s">
        <v>4</v>
      </c>
      <c r="B7" s="314" t="s">
        <v>5</v>
      </c>
      <c r="C7" s="147"/>
      <c r="D7" s="324" t="s">
        <v>6</v>
      </c>
      <c r="E7" s="325"/>
      <c r="F7" s="325"/>
      <c r="G7" s="325"/>
      <c r="H7" s="325"/>
      <c r="I7" s="319" t="s">
        <v>7</v>
      </c>
      <c r="J7" s="320"/>
      <c r="K7" s="320"/>
      <c r="L7" s="320"/>
      <c r="M7" s="320"/>
      <c r="N7" s="320"/>
      <c r="O7" s="321"/>
      <c r="P7" s="123"/>
      <c r="Q7" s="123"/>
      <c r="R7" s="123"/>
      <c r="S7" s="123" t="s">
        <v>8</v>
      </c>
      <c r="T7" s="123"/>
      <c r="U7" s="123"/>
      <c r="V7" s="84"/>
      <c r="W7" s="308" t="s">
        <v>9</v>
      </c>
      <c r="X7" s="309"/>
      <c r="Y7" s="309"/>
      <c r="Z7" s="309"/>
      <c r="AA7" s="309"/>
      <c r="AB7" s="309"/>
      <c r="AC7" s="310"/>
      <c r="AD7" s="308" t="s">
        <v>10</v>
      </c>
      <c r="AE7" s="309"/>
      <c r="AF7" s="309"/>
      <c r="AG7" s="309"/>
      <c r="AH7" s="309"/>
      <c r="AI7" s="309"/>
      <c r="AJ7" s="310"/>
      <c r="AK7" s="308" t="s">
        <v>11</v>
      </c>
      <c r="AL7" s="309"/>
      <c r="AM7" s="309"/>
      <c r="AN7" s="309"/>
      <c r="AO7" s="309"/>
      <c r="AP7" s="309"/>
      <c r="AQ7" s="310"/>
      <c r="AR7" s="308" t="s">
        <v>12</v>
      </c>
      <c r="AS7" s="309"/>
      <c r="AT7" s="309"/>
      <c r="AU7" s="309"/>
      <c r="AV7" s="309"/>
      <c r="AW7" s="309"/>
      <c r="AX7" s="310"/>
    </row>
    <row r="8" spans="1:50" s="16" customFormat="1" ht="58.5" customHeight="1" thickBot="1">
      <c r="A8" s="312"/>
      <c r="B8" s="315"/>
      <c r="C8" s="167" t="s">
        <v>13</v>
      </c>
      <c r="D8" s="68" t="s">
        <v>14</v>
      </c>
      <c r="E8" s="68" t="s">
        <v>15</v>
      </c>
      <c r="F8" s="68" t="s">
        <v>16</v>
      </c>
      <c r="G8" s="68" t="s">
        <v>35</v>
      </c>
      <c r="H8" s="69" t="s">
        <v>118</v>
      </c>
      <c r="I8" s="148" t="s">
        <v>14</v>
      </c>
      <c r="J8" s="81" t="s">
        <v>15</v>
      </c>
      <c r="K8" s="81" t="s">
        <v>16</v>
      </c>
      <c r="L8" s="81" t="s">
        <v>35</v>
      </c>
      <c r="M8" s="81" t="s">
        <v>118</v>
      </c>
      <c r="N8" s="149" t="s">
        <v>18</v>
      </c>
      <c r="O8" s="150" t="s">
        <v>17</v>
      </c>
      <c r="P8" s="151" t="s">
        <v>14</v>
      </c>
      <c r="Q8" s="68" t="s">
        <v>19</v>
      </c>
      <c r="R8" s="68" t="s">
        <v>16</v>
      </c>
      <c r="S8" s="68" t="s">
        <v>35</v>
      </c>
      <c r="T8" s="68" t="s">
        <v>118</v>
      </c>
      <c r="U8" s="152" t="s">
        <v>18</v>
      </c>
      <c r="V8" s="153" t="s">
        <v>17</v>
      </c>
      <c r="W8" s="151" t="s">
        <v>14</v>
      </c>
      <c r="X8" s="68" t="s">
        <v>15</v>
      </c>
      <c r="Y8" s="68" t="s">
        <v>16</v>
      </c>
      <c r="Z8" s="68" t="s">
        <v>35</v>
      </c>
      <c r="AA8" s="68" t="s">
        <v>118</v>
      </c>
      <c r="AB8" s="152" t="s">
        <v>18</v>
      </c>
      <c r="AC8" s="153" t="s">
        <v>17</v>
      </c>
      <c r="AD8" s="151" t="s">
        <v>14</v>
      </c>
      <c r="AE8" s="68" t="s">
        <v>15</v>
      </c>
      <c r="AF8" s="68" t="s">
        <v>16</v>
      </c>
      <c r="AG8" s="68" t="s">
        <v>35</v>
      </c>
      <c r="AH8" s="68" t="s">
        <v>118</v>
      </c>
      <c r="AI8" s="152" t="s">
        <v>18</v>
      </c>
      <c r="AJ8" s="150" t="s">
        <v>17</v>
      </c>
      <c r="AK8" s="154" t="s">
        <v>14</v>
      </c>
      <c r="AL8" s="154" t="s">
        <v>15</v>
      </c>
      <c r="AM8" s="154" t="s">
        <v>16</v>
      </c>
      <c r="AN8" s="154" t="s">
        <v>35</v>
      </c>
      <c r="AO8" s="68" t="s">
        <v>118</v>
      </c>
      <c r="AP8" s="152" t="s">
        <v>18</v>
      </c>
      <c r="AQ8" s="153" t="s">
        <v>17</v>
      </c>
      <c r="AR8" s="151" t="s">
        <v>14</v>
      </c>
      <c r="AS8" s="68" t="s">
        <v>15</v>
      </c>
      <c r="AT8" s="68" t="s">
        <v>16</v>
      </c>
      <c r="AU8" s="68" t="s">
        <v>35</v>
      </c>
      <c r="AV8" s="68" t="s">
        <v>118</v>
      </c>
      <c r="AW8" s="152" t="s">
        <v>18</v>
      </c>
      <c r="AX8" s="155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157" t="s">
        <v>20</v>
      </c>
      <c r="B10" s="156" t="s">
        <v>32</v>
      </c>
      <c r="C10" s="119">
        <f>D10+E10+F10+G10+H10</f>
        <v>310</v>
      </c>
      <c r="D10" s="119">
        <f aca="true" t="shared" si="0" ref="D10:H11">I10+P10+W10+AD10+AK10+AR10</f>
        <v>60</v>
      </c>
      <c r="E10" s="119">
        <f t="shared" si="0"/>
        <v>180</v>
      </c>
      <c r="F10" s="119">
        <f t="shared" si="0"/>
        <v>0</v>
      </c>
      <c r="G10" s="119">
        <f t="shared" si="0"/>
        <v>0</v>
      </c>
      <c r="H10" s="120">
        <f t="shared" si="0"/>
        <v>70</v>
      </c>
      <c r="I10" s="121">
        <f>SUM(I11:I16)</f>
        <v>60</v>
      </c>
      <c r="J10" s="121">
        <f aca="true" t="shared" si="1" ref="J10:AO10">SUM(J11:J23)</f>
        <v>30</v>
      </c>
      <c r="K10" s="121">
        <f t="shared" si="1"/>
        <v>0</v>
      </c>
      <c r="L10" s="121">
        <f t="shared" si="1"/>
        <v>0</v>
      </c>
      <c r="M10" s="121">
        <f>SUM(M11:M23)</f>
        <v>0</v>
      </c>
      <c r="N10" s="121">
        <f t="shared" si="1"/>
        <v>0</v>
      </c>
      <c r="O10" s="121">
        <f>O16+O21</f>
        <v>6</v>
      </c>
      <c r="P10" s="121">
        <f t="shared" si="1"/>
        <v>0</v>
      </c>
      <c r="Q10" s="121">
        <f t="shared" si="1"/>
        <v>0</v>
      </c>
      <c r="R10" s="121">
        <f t="shared" si="1"/>
        <v>0</v>
      </c>
      <c r="S10" s="121">
        <f t="shared" si="1"/>
        <v>0</v>
      </c>
      <c r="T10" s="121">
        <f>SUM(T11)</f>
        <v>70</v>
      </c>
      <c r="U10" s="121">
        <f>SUM(U11)</f>
        <v>0</v>
      </c>
      <c r="V10" s="121">
        <f>SUM(V11)</f>
        <v>6</v>
      </c>
      <c r="W10" s="121">
        <f t="shared" si="1"/>
        <v>0</v>
      </c>
      <c r="X10" s="121">
        <f t="shared" si="1"/>
        <v>30</v>
      </c>
      <c r="Y10" s="121">
        <f t="shared" si="1"/>
        <v>0</v>
      </c>
      <c r="Z10" s="121">
        <f>SUM(Z11:Z23)</f>
        <v>0</v>
      </c>
      <c r="AA10" s="121">
        <f t="shared" si="1"/>
        <v>0</v>
      </c>
      <c r="AB10" s="121">
        <f t="shared" si="1"/>
        <v>0</v>
      </c>
      <c r="AC10" s="121">
        <f t="shared" si="1"/>
        <v>2</v>
      </c>
      <c r="AD10" s="121">
        <f t="shared" si="1"/>
        <v>0</v>
      </c>
      <c r="AE10" s="121">
        <f t="shared" si="1"/>
        <v>60</v>
      </c>
      <c r="AF10" s="121">
        <f t="shared" si="1"/>
        <v>0</v>
      </c>
      <c r="AG10" s="121">
        <f t="shared" si="1"/>
        <v>0</v>
      </c>
      <c r="AH10" s="121">
        <f t="shared" si="1"/>
        <v>0</v>
      </c>
      <c r="AI10" s="121">
        <f t="shared" si="1"/>
        <v>0</v>
      </c>
      <c r="AJ10" s="121">
        <f t="shared" si="1"/>
        <v>2</v>
      </c>
      <c r="AK10" s="121">
        <f t="shared" si="1"/>
        <v>0</v>
      </c>
      <c r="AL10" s="121">
        <f t="shared" si="1"/>
        <v>60</v>
      </c>
      <c r="AM10" s="121">
        <f t="shared" si="1"/>
        <v>0</v>
      </c>
      <c r="AN10" s="121">
        <f t="shared" si="1"/>
        <v>0</v>
      </c>
      <c r="AO10" s="121">
        <f t="shared" si="1"/>
        <v>0</v>
      </c>
      <c r="AP10" s="121">
        <f>COUNTIF(AP11:AP23,"E")+COUNTIF(AP11:AP23,"Zoc/E")</f>
        <v>1</v>
      </c>
      <c r="AQ10" s="120">
        <f aca="true" t="shared" si="2" ref="AQ10:AX10">SUM(AQ11:AQ23)</f>
        <v>5</v>
      </c>
      <c r="AR10" s="120">
        <f t="shared" si="2"/>
        <v>0</v>
      </c>
      <c r="AS10" s="120">
        <f t="shared" si="2"/>
        <v>0</v>
      </c>
      <c r="AT10" s="120">
        <f t="shared" si="2"/>
        <v>0</v>
      </c>
      <c r="AU10" s="120">
        <f t="shared" si="2"/>
        <v>0</v>
      </c>
      <c r="AV10" s="120">
        <f t="shared" si="2"/>
        <v>0</v>
      </c>
      <c r="AW10" s="120">
        <f t="shared" si="2"/>
        <v>0</v>
      </c>
      <c r="AX10" s="120">
        <f t="shared" si="2"/>
        <v>0</v>
      </c>
    </row>
    <row r="11" spans="1:50" s="4" customFormat="1" ht="35.25" customHeight="1" thickBot="1">
      <c r="A11" s="238">
        <v>1</v>
      </c>
      <c r="B11" s="250" t="s">
        <v>80</v>
      </c>
      <c r="C11" s="158">
        <f>D11+E11+F11+G11+H11</f>
        <v>70</v>
      </c>
      <c r="D11" s="158">
        <f t="shared" si="0"/>
        <v>0</v>
      </c>
      <c r="E11" s="158">
        <f t="shared" si="0"/>
        <v>0</v>
      </c>
      <c r="F11" s="158">
        <f t="shared" si="0"/>
        <v>0</v>
      </c>
      <c r="G11" s="158">
        <f t="shared" si="0"/>
        <v>0</v>
      </c>
      <c r="H11" s="52">
        <f t="shared" si="0"/>
        <v>70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70</v>
      </c>
      <c r="U11" s="55" t="s">
        <v>40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07" t="s">
        <v>63</v>
      </c>
      <c r="B12" s="248" t="s">
        <v>81</v>
      </c>
      <c r="C12" s="161"/>
      <c r="D12" s="161"/>
      <c r="E12" s="161"/>
      <c r="F12" s="161"/>
      <c r="G12" s="161"/>
      <c r="H12" s="115"/>
      <c r="I12" s="82"/>
      <c r="J12" s="83"/>
      <c r="K12" s="83"/>
      <c r="L12" s="83"/>
      <c r="M12" s="166"/>
      <c r="N12" s="166"/>
      <c r="O12" s="115"/>
      <c r="P12" s="116"/>
      <c r="Q12" s="95"/>
      <c r="R12" s="95"/>
      <c r="S12" s="95"/>
      <c r="T12" s="95">
        <v>30</v>
      </c>
      <c r="U12" s="117" t="s">
        <v>40</v>
      </c>
      <c r="V12" s="115">
        <v>2</v>
      </c>
      <c r="W12" s="116"/>
      <c r="X12" s="95"/>
      <c r="Y12" s="95"/>
      <c r="Z12" s="95"/>
      <c r="AA12" s="95"/>
      <c r="AB12" s="117"/>
      <c r="AC12" s="115"/>
      <c r="AD12" s="116"/>
      <c r="AE12" s="95"/>
      <c r="AF12" s="95"/>
      <c r="AG12" s="95"/>
      <c r="AH12" s="95"/>
      <c r="AI12" s="117"/>
      <c r="AJ12" s="115"/>
      <c r="AK12" s="116"/>
      <c r="AL12" s="95"/>
      <c r="AM12" s="95"/>
      <c r="AN12" s="95"/>
      <c r="AO12" s="95"/>
      <c r="AP12" s="117"/>
      <c r="AQ12" s="115"/>
      <c r="AR12" s="116"/>
      <c r="AS12" s="95"/>
      <c r="AT12" s="95"/>
      <c r="AU12" s="95"/>
      <c r="AV12" s="95"/>
      <c r="AW12" s="117"/>
      <c r="AX12" s="118"/>
    </row>
    <row r="13" spans="1:50" s="4" customFormat="1" ht="57.75" customHeight="1">
      <c r="A13" s="207" t="s">
        <v>64</v>
      </c>
      <c r="B13" s="244" t="s">
        <v>74</v>
      </c>
      <c r="C13" s="161"/>
      <c r="D13" s="161"/>
      <c r="E13" s="161"/>
      <c r="F13" s="161"/>
      <c r="G13" s="161"/>
      <c r="H13" s="115"/>
      <c r="I13" s="82"/>
      <c r="J13" s="83"/>
      <c r="K13" s="83"/>
      <c r="L13" s="83"/>
      <c r="M13" s="166"/>
      <c r="N13" s="166"/>
      <c r="O13" s="115"/>
      <c r="P13" s="116"/>
      <c r="Q13" s="95"/>
      <c r="R13" s="95"/>
      <c r="S13" s="95"/>
      <c r="T13" s="95">
        <v>20</v>
      </c>
      <c r="U13" s="117" t="s">
        <v>40</v>
      </c>
      <c r="V13" s="115">
        <v>2</v>
      </c>
      <c r="W13" s="116"/>
      <c r="X13" s="95"/>
      <c r="Y13" s="95"/>
      <c r="Z13" s="95"/>
      <c r="AA13" s="95"/>
      <c r="AB13" s="117"/>
      <c r="AC13" s="115"/>
      <c r="AD13" s="116"/>
      <c r="AE13" s="95"/>
      <c r="AF13" s="95"/>
      <c r="AG13" s="95"/>
      <c r="AH13" s="95"/>
      <c r="AI13" s="117"/>
      <c r="AJ13" s="115"/>
      <c r="AK13" s="116"/>
      <c r="AL13" s="95"/>
      <c r="AM13" s="95"/>
      <c r="AN13" s="95"/>
      <c r="AO13" s="95"/>
      <c r="AP13" s="117"/>
      <c r="AQ13" s="115"/>
      <c r="AR13" s="116"/>
      <c r="AS13" s="95"/>
      <c r="AT13" s="95"/>
      <c r="AU13" s="95"/>
      <c r="AV13" s="95"/>
      <c r="AW13" s="117"/>
      <c r="AX13" s="118"/>
    </row>
    <row r="14" spans="1:50" s="4" customFormat="1" ht="54.75" customHeight="1">
      <c r="A14" s="207" t="s">
        <v>65</v>
      </c>
      <c r="B14" s="244" t="s">
        <v>75</v>
      </c>
      <c r="C14" s="161"/>
      <c r="D14" s="161"/>
      <c r="E14" s="161"/>
      <c r="F14" s="161"/>
      <c r="G14" s="161"/>
      <c r="H14" s="115"/>
      <c r="I14" s="82"/>
      <c r="J14" s="83"/>
      <c r="K14" s="83"/>
      <c r="L14" s="83"/>
      <c r="M14" s="166"/>
      <c r="N14" s="166"/>
      <c r="O14" s="115"/>
      <c r="P14" s="116"/>
      <c r="Q14" s="95"/>
      <c r="R14" s="95"/>
      <c r="S14" s="95"/>
      <c r="T14" s="95">
        <v>10</v>
      </c>
      <c r="U14" s="117" t="s">
        <v>40</v>
      </c>
      <c r="V14" s="115">
        <v>1</v>
      </c>
      <c r="W14" s="116"/>
      <c r="X14" s="95"/>
      <c r="Y14" s="95"/>
      <c r="Z14" s="95"/>
      <c r="AA14" s="95"/>
      <c r="AB14" s="117"/>
      <c r="AC14" s="115"/>
      <c r="AD14" s="116"/>
      <c r="AE14" s="95"/>
      <c r="AF14" s="95"/>
      <c r="AG14" s="95"/>
      <c r="AH14" s="95"/>
      <c r="AI14" s="117"/>
      <c r="AJ14" s="115"/>
      <c r="AK14" s="116"/>
      <c r="AL14" s="95"/>
      <c r="AM14" s="95"/>
      <c r="AN14" s="95"/>
      <c r="AO14" s="95"/>
      <c r="AP14" s="117"/>
      <c r="AQ14" s="115"/>
      <c r="AR14" s="116"/>
      <c r="AS14" s="95"/>
      <c r="AT14" s="95"/>
      <c r="AU14" s="95"/>
      <c r="AV14" s="95"/>
      <c r="AW14" s="117"/>
      <c r="AX14" s="118"/>
    </row>
    <row r="15" spans="1:50" s="4" customFormat="1" ht="35.25" customHeight="1" thickBot="1">
      <c r="A15" s="239" t="s">
        <v>73</v>
      </c>
      <c r="B15" s="244" t="s">
        <v>76</v>
      </c>
      <c r="C15" s="161"/>
      <c r="D15" s="161"/>
      <c r="E15" s="161"/>
      <c r="F15" s="161"/>
      <c r="G15" s="161"/>
      <c r="H15" s="115"/>
      <c r="I15" s="82"/>
      <c r="J15" s="83"/>
      <c r="K15" s="83"/>
      <c r="L15" s="83"/>
      <c r="M15" s="166"/>
      <c r="N15" s="166"/>
      <c r="O15" s="115"/>
      <c r="P15" s="116"/>
      <c r="Q15" s="95"/>
      <c r="R15" s="95"/>
      <c r="S15" s="95"/>
      <c r="T15" s="95">
        <v>10</v>
      </c>
      <c r="U15" s="117" t="s">
        <v>40</v>
      </c>
      <c r="V15" s="115">
        <v>1</v>
      </c>
      <c r="W15" s="116"/>
      <c r="X15" s="95"/>
      <c r="Y15" s="95"/>
      <c r="Z15" s="95"/>
      <c r="AA15" s="95"/>
      <c r="AB15" s="117"/>
      <c r="AC15" s="115"/>
      <c r="AD15" s="116"/>
      <c r="AE15" s="95"/>
      <c r="AF15" s="95"/>
      <c r="AG15" s="95"/>
      <c r="AH15" s="95"/>
      <c r="AI15" s="117"/>
      <c r="AJ15" s="115"/>
      <c r="AK15" s="116"/>
      <c r="AL15" s="95"/>
      <c r="AM15" s="95"/>
      <c r="AN15" s="95"/>
      <c r="AO15" s="95"/>
      <c r="AP15" s="117"/>
      <c r="AQ15" s="115"/>
      <c r="AR15" s="116"/>
      <c r="AS15" s="95"/>
      <c r="AT15" s="95"/>
      <c r="AU15" s="95"/>
      <c r="AV15" s="95"/>
      <c r="AW15" s="117"/>
      <c r="AX15" s="118"/>
    </row>
    <row r="16" spans="1:50" s="4" customFormat="1" ht="44.25" customHeight="1" thickBot="1">
      <c r="A16" s="238">
        <v>2</v>
      </c>
      <c r="B16" s="249" t="s">
        <v>95</v>
      </c>
      <c r="C16" s="159">
        <f>D16+E16+F16+G16+H16</f>
        <v>60</v>
      </c>
      <c r="D16" s="159">
        <f>I16+P16+W16+AD16+AK16+AR16</f>
        <v>60</v>
      </c>
      <c r="E16" s="159">
        <f>J16+Q16+X16+AE16+AL16+AS16</f>
        <v>0</v>
      </c>
      <c r="F16" s="159">
        <f>K16+R16+Y16+AF16+AM16+AT16</f>
        <v>0</v>
      </c>
      <c r="G16" s="159">
        <f>L16+S16+Z16+AG16+AN16+AU16</f>
        <v>0</v>
      </c>
      <c r="H16" s="60">
        <f>M16+T16+AA16+AH16+AO16+AV16</f>
        <v>0</v>
      </c>
      <c r="I16" s="57">
        <v>60</v>
      </c>
      <c r="J16" s="58"/>
      <c r="K16" s="58"/>
      <c r="L16" s="58"/>
      <c r="M16" s="59"/>
      <c r="N16" s="59" t="s">
        <v>40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07" t="s">
        <v>67</v>
      </c>
      <c r="B17" s="242" t="s">
        <v>77</v>
      </c>
      <c r="C17" s="159"/>
      <c r="D17" s="159"/>
      <c r="E17" s="159"/>
      <c r="F17" s="159"/>
      <c r="G17" s="159"/>
      <c r="H17" s="60"/>
      <c r="I17" s="57">
        <v>30</v>
      </c>
      <c r="J17" s="58"/>
      <c r="K17" s="58"/>
      <c r="L17" s="58"/>
      <c r="M17" s="59"/>
      <c r="N17" s="59" t="s">
        <v>40</v>
      </c>
      <c r="O17" s="60">
        <v>2</v>
      </c>
      <c r="P17" s="61"/>
      <c r="Q17" s="62"/>
      <c r="R17" s="62"/>
      <c r="S17" s="62"/>
      <c r="T17" s="62"/>
      <c r="U17" s="63"/>
      <c r="V17" s="60"/>
      <c r="W17" s="61"/>
      <c r="X17" s="62"/>
      <c r="Y17" s="62"/>
      <c r="Z17" s="62"/>
      <c r="AA17" s="62"/>
      <c r="AB17" s="63"/>
      <c r="AC17" s="60"/>
      <c r="AD17" s="61"/>
      <c r="AE17" s="62"/>
      <c r="AF17" s="62"/>
      <c r="AG17" s="62"/>
      <c r="AH17" s="62"/>
      <c r="AI17" s="63"/>
      <c r="AJ17" s="60"/>
      <c r="AK17" s="61"/>
      <c r="AL17" s="62"/>
      <c r="AM17" s="62"/>
      <c r="AN17" s="62"/>
      <c r="AO17" s="62"/>
      <c r="AP17" s="63"/>
      <c r="AQ17" s="60"/>
      <c r="AR17" s="61"/>
      <c r="AS17" s="62"/>
      <c r="AT17" s="62"/>
      <c r="AU17" s="62"/>
      <c r="AV17" s="62"/>
      <c r="AW17" s="63"/>
      <c r="AX17" s="64"/>
    </row>
    <row r="18" spans="1:50" s="4" customFormat="1" ht="35.25" customHeight="1">
      <c r="A18" s="208" t="s">
        <v>68</v>
      </c>
      <c r="B18" s="242" t="s">
        <v>113</v>
      </c>
      <c r="C18" s="159"/>
      <c r="D18" s="159"/>
      <c r="E18" s="159"/>
      <c r="F18" s="159"/>
      <c r="G18" s="159"/>
      <c r="H18" s="60"/>
      <c r="I18" s="57">
        <v>30</v>
      </c>
      <c r="J18" s="58"/>
      <c r="K18" s="58"/>
      <c r="L18" s="58"/>
      <c r="M18" s="59"/>
      <c r="N18" s="59" t="s">
        <v>40</v>
      </c>
      <c r="O18" s="60">
        <v>2</v>
      </c>
      <c r="P18" s="61"/>
      <c r="Q18" s="62"/>
      <c r="R18" s="62"/>
      <c r="S18" s="62"/>
      <c r="T18" s="62"/>
      <c r="U18" s="63"/>
      <c r="V18" s="60"/>
      <c r="W18" s="61"/>
      <c r="X18" s="62"/>
      <c r="Y18" s="62"/>
      <c r="Z18" s="62"/>
      <c r="AA18" s="62"/>
      <c r="AB18" s="63"/>
      <c r="AC18" s="60"/>
      <c r="AD18" s="61"/>
      <c r="AE18" s="62"/>
      <c r="AF18" s="62"/>
      <c r="AG18" s="62"/>
      <c r="AH18" s="62"/>
      <c r="AI18" s="63"/>
      <c r="AJ18" s="60"/>
      <c r="AK18" s="61"/>
      <c r="AL18" s="62"/>
      <c r="AM18" s="62"/>
      <c r="AN18" s="62"/>
      <c r="AO18" s="62"/>
      <c r="AP18" s="63"/>
      <c r="AQ18" s="60"/>
      <c r="AR18" s="61"/>
      <c r="AS18" s="62"/>
      <c r="AT18" s="62"/>
      <c r="AU18" s="62"/>
      <c r="AV18" s="62"/>
      <c r="AW18" s="63"/>
      <c r="AX18" s="64"/>
    </row>
    <row r="19" spans="1:50" s="4" customFormat="1" ht="35.25" customHeight="1">
      <c r="A19" s="208" t="s">
        <v>69</v>
      </c>
      <c r="B19" s="242" t="s">
        <v>96</v>
      </c>
      <c r="C19" s="159"/>
      <c r="D19" s="159"/>
      <c r="E19" s="159"/>
      <c r="F19" s="159"/>
      <c r="G19" s="159"/>
      <c r="H19" s="60"/>
      <c r="I19" s="57">
        <v>30</v>
      </c>
      <c r="J19" s="58"/>
      <c r="K19" s="58"/>
      <c r="L19" s="58"/>
      <c r="M19" s="59"/>
      <c r="N19" s="59" t="s">
        <v>40</v>
      </c>
      <c r="O19" s="60">
        <v>2</v>
      </c>
      <c r="P19" s="61"/>
      <c r="Q19" s="62"/>
      <c r="R19" s="62"/>
      <c r="S19" s="62"/>
      <c r="T19" s="62"/>
      <c r="U19" s="63"/>
      <c r="V19" s="60"/>
      <c r="W19" s="61"/>
      <c r="X19" s="62"/>
      <c r="Y19" s="62"/>
      <c r="Z19" s="62"/>
      <c r="AA19" s="62"/>
      <c r="AB19" s="63"/>
      <c r="AC19" s="60"/>
      <c r="AD19" s="61"/>
      <c r="AE19" s="62"/>
      <c r="AF19" s="62"/>
      <c r="AG19" s="62"/>
      <c r="AH19" s="62"/>
      <c r="AI19" s="63"/>
      <c r="AJ19" s="60"/>
      <c r="AK19" s="61"/>
      <c r="AL19" s="62"/>
      <c r="AM19" s="62"/>
      <c r="AN19" s="62"/>
      <c r="AO19" s="62"/>
      <c r="AP19" s="63"/>
      <c r="AQ19" s="60"/>
      <c r="AR19" s="61"/>
      <c r="AS19" s="62"/>
      <c r="AT19" s="62"/>
      <c r="AU19" s="62"/>
      <c r="AV19" s="62"/>
      <c r="AW19" s="63"/>
      <c r="AX19" s="64"/>
    </row>
    <row r="20" spans="1:50" s="4" customFormat="1" ht="35.25" customHeight="1">
      <c r="A20" s="208" t="s">
        <v>78</v>
      </c>
      <c r="B20" s="209" t="s">
        <v>97</v>
      </c>
      <c r="C20" s="159"/>
      <c r="D20" s="159"/>
      <c r="E20" s="159"/>
      <c r="F20" s="159"/>
      <c r="G20" s="159"/>
      <c r="H20" s="60"/>
      <c r="I20" s="57">
        <v>30</v>
      </c>
      <c r="J20" s="58"/>
      <c r="K20" s="58"/>
      <c r="L20" s="58"/>
      <c r="M20" s="59"/>
      <c r="N20" s="59" t="s">
        <v>40</v>
      </c>
      <c r="O20" s="60">
        <v>2</v>
      </c>
      <c r="P20" s="61"/>
      <c r="Q20" s="62"/>
      <c r="R20" s="62"/>
      <c r="S20" s="62"/>
      <c r="T20" s="62"/>
      <c r="U20" s="63"/>
      <c r="V20" s="60"/>
      <c r="W20" s="61"/>
      <c r="X20" s="62"/>
      <c r="Y20" s="62"/>
      <c r="Z20" s="62"/>
      <c r="AA20" s="62"/>
      <c r="AB20" s="63"/>
      <c r="AC20" s="60"/>
      <c r="AD20" s="61"/>
      <c r="AE20" s="62"/>
      <c r="AF20" s="62"/>
      <c r="AG20" s="62"/>
      <c r="AH20" s="62"/>
      <c r="AI20" s="63"/>
      <c r="AJ20" s="60"/>
      <c r="AK20" s="61"/>
      <c r="AL20" s="62"/>
      <c r="AM20" s="62"/>
      <c r="AN20" s="62"/>
      <c r="AO20" s="62"/>
      <c r="AP20" s="63"/>
      <c r="AQ20" s="60"/>
      <c r="AR20" s="61"/>
      <c r="AS20" s="62"/>
      <c r="AT20" s="62"/>
      <c r="AU20" s="62"/>
      <c r="AV20" s="62"/>
      <c r="AW20" s="63"/>
      <c r="AX20" s="64"/>
    </row>
    <row r="21" spans="1:50" s="4" customFormat="1" ht="35.25" customHeight="1">
      <c r="A21" s="208">
        <v>3</v>
      </c>
      <c r="B21" s="210" t="s">
        <v>39</v>
      </c>
      <c r="C21" s="159">
        <f>D21+E21+F21+G21+H21</f>
        <v>30</v>
      </c>
      <c r="D21" s="159">
        <f aca="true" t="shared" si="3" ref="D21:H23">I21+P21+W21+AD21+AK21+AR21</f>
        <v>0</v>
      </c>
      <c r="E21" s="159">
        <f t="shared" si="3"/>
        <v>30</v>
      </c>
      <c r="F21" s="159">
        <f t="shared" si="3"/>
        <v>0</v>
      </c>
      <c r="G21" s="159">
        <f t="shared" si="3"/>
        <v>0</v>
      </c>
      <c r="H21" s="60">
        <f t="shared" si="3"/>
        <v>0</v>
      </c>
      <c r="I21" s="57"/>
      <c r="J21" s="58">
        <v>30</v>
      </c>
      <c r="K21" s="58"/>
      <c r="L21" s="58"/>
      <c r="M21" s="59"/>
      <c r="N21" s="59" t="s">
        <v>40</v>
      </c>
      <c r="O21" s="60">
        <v>2</v>
      </c>
      <c r="P21" s="61"/>
      <c r="Q21" s="62"/>
      <c r="R21" s="62"/>
      <c r="S21" s="62"/>
      <c r="T21" s="62"/>
      <c r="U21" s="63"/>
      <c r="V21" s="60"/>
      <c r="W21" s="61"/>
      <c r="X21" s="62"/>
      <c r="Y21" s="62"/>
      <c r="Z21" s="62"/>
      <c r="AA21" s="62"/>
      <c r="AB21" s="63"/>
      <c r="AC21" s="60"/>
      <c r="AD21" s="61"/>
      <c r="AE21" s="62"/>
      <c r="AF21" s="62"/>
      <c r="AG21" s="62"/>
      <c r="AH21" s="62"/>
      <c r="AI21" s="63"/>
      <c r="AJ21" s="60"/>
      <c r="AK21" s="61"/>
      <c r="AL21" s="62"/>
      <c r="AM21" s="62"/>
      <c r="AN21" s="62"/>
      <c r="AO21" s="62"/>
      <c r="AP21" s="63"/>
      <c r="AQ21" s="60"/>
      <c r="AR21" s="61"/>
      <c r="AS21" s="62"/>
      <c r="AT21" s="62"/>
      <c r="AU21" s="62"/>
      <c r="AV21" s="62"/>
      <c r="AW21" s="63"/>
      <c r="AX21" s="64"/>
    </row>
    <row r="22" spans="1:50" s="25" customFormat="1" ht="35.25" customHeight="1">
      <c r="A22" s="211">
        <v>4</v>
      </c>
      <c r="B22" s="210" t="s">
        <v>71</v>
      </c>
      <c r="C22" s="182">
        <f>D22+E22+F22+G22+H22</f>
        <v>120</v>
      </c>
      <c r="D22" s="182">
        <f t="shared" si="3"/>
        <v>0</v>
      </c>
      <c r="E22" s="182">
        <f t="shared" si="3"/>
        <v>120</v>
      </c>
      <c r="F22" s="182">
        <f t="shared" si="3"/>
        <v>0</v>
      </c>
      <c r="G22" s="182">
        <f t="shared" si="3"/>
        <v>0</v>
      </c>
      <c r="H22" s="107">
        <f t="shared" si="3"/>
        <v>0</v>
      </c>
      <c r="I22" s="57"/>
      <c r="J22" s="58"/>
      <c r="K22" s="58"/>
      <c r="L22" s="58"/>
      <c r="M22" s="59"/>
      <c r="N22" s="59"/>
      <c r="O22" s="107"/>
      <c r="P22" s="57"/>
      <c r="Q22" s="58"/>
      <c r="R22" s="58"/>
      <c r="S22" s="58"/>
      <c r="T22" s="58"/>
      <c r="U22" s="59"/>
      <c r="V22" s="107"/>
      <c r="W22" s="57"/>
      <c r="X22" s="58">
        <v>30</v>
      </c>
      <c r="Y22" s="58"/>
      <c r="Z22" s="58"/>
      <c r="AA22" s="58"/>
      <c r="AB22" s="59" t="s">
        <v>40</v>
      </c>
      <c r="AC22" s="107">
        <v>2</v>
      </c>
      <c r="AD22" s="57"/>
      <c r="AE22" s="58">
        <v>30</v>
      </c>
      <c r="AF22" s="58"/>
      <c r="AG22" s="58"/>
      <c r="AH22" s="58"/>
      <c r="AI22" s="59" t="s">
        <v>40</v>
      </c>
      <c r="AJ22" s="107">
        <v>2</v>
      </c>
      <c r="AK22" s="57"/>
      <c r="AL22" s="58">
        <v>60</v>
      </c>
      <c r="AM22" s="58"/>
      <c r="AN22" s="58"/>
      <c r="AO22" s="58"/>
      <c r="AP22" s="59" t="s">
        <v>59</v>
      </c>
      <c r="AQ22" s="107">
        <v>5</v>
      </c>
      <c r="AR22" s="57"/>
      <c r="AS22" s="58"/>
      <c r="AT22" s="58"/>
      <c r="AU22" s="58"/>
      <c r="AV22" s="58"/>
      <c r="AW22" s="59"/>
      <c r="AX22" s="91"/>
    </row>
    <row r="23" spans="1:50" s="4" customFormat="1" ht="35.25" customHeight="1" thickBot="1">
      <c r="A23" s="212">
        <v>5</v>
      </c>
      <c r="B23" s="229" t="s">
        <v>72</v>
      </c>
      <c r="C23" s="165">
        <f>D23+E23+F23+G23+H23</f>
        <v>30</v>
      </c>
      <c r="D23" s="165">
        <f t="shared" si="3"/>
        <v>0</v>
      </c>
      <c r="E23" s="165">
        <f t="shared" si="3"/>
        <v>30</v>
      </c>
      <c r="F23" s="165">
        <f t="shared" si="3"/>
        <v>0</v>
      </c>
      <c r="G23" s="165">
        <f t="shared" si="3"/>
        <v>0</v>
      </c>
      <c r="H23" s="73">
        <f t="shared" si="3"/>
        <v>0</v>
      </c>
      <c r="I23" s="70"/>
      <c r="J23" s="71"/>
      <c r="K23" s="71"/>
      <c r="L23" s="71"/>
      <c r="M23" s="72"/>
      <c r="N23" s="72"/>
      <c r="O23" s="73"/>
      <c r="P23" s="74"/>
      <c r="Q23" s="75"/>
      <c r="R23" s="75"/>
      <c r="S23" s="75"/>
      <c r="T23" s="75"/>
      <c r="U23" s="76"/>
      <c r="V23" s="73"/>
      <c r="W23" s="74"/>
      <c r="X23" s="75"/>
      <c r="Y23" s="75"/>
      <c r="Z23" s="75"/>
      <c r="AA23" s="75"/>
      <c r="AB23" s="76"/>
      <c r="AC23" s="73"/>
      <c r="AD23" s="74"/>
      <c r="AE23" s="75">
        <v>30</v>
      </c>
      <c r="AF23" s="75"/>
      <c r="AG23" s="75"/>
      <c r="AH23" s="75"/>
      <c r="AI23" s="289" t="s">
        <v>120</v>
      </c>
      <c r="AJ23" s="290">
        <v>0</v>
      </c>
      <c r="AK23" s="74"/>
      <c r="AL23" s="75"/>
      <c r="AM23" s="75"/>
      <c r="AN23" s="75"/>
      <c r="AO23" s="75"/>
      <c r="AP23" s="76"/>
      <c r="AQ23" s="73"/>
      <c r="AR23" s="74"/>
      <c r="AS23" s="75"/>
      <c r="AT23" s="75"/>
      <c r="AU23" s="75"/>
      <c r="AV23" s="75"/>
      <c r="AW23" s="76"/>
      <c r="AX23" s="77"/>
    </row>
    <row r="24" spans="1:50" s="21" customFormat="1" ht="29.25" customHeight="1">
      <c r="A24" s="213"/>
      <c r="B24" s="230" t="s">
        <v>21</v>
      </c>
      <c r="C24" s="190">
        <v>4</v>
      </c>
      <c r="D24" s="313">
        <v>4</v>
      </c>
      <c r="E24" s="313"/>
      <c r="F24" s="313"/>
      <c r="G24" s="313"/>
      <c r="H24" s="313"/>
      <c r="I24" s="293">
        <v>4</v>
      </c>
      <c r="J24" s="294"/>
      <c r="K24" s="294"/>
      <c r="L24" s="294"/>
      <c r="M24" s="295"/>
      <c r="N24" s="295"/>
      <c r="O24" s="296"/>
      <c r="P24" s="78"/>
      <c r="Q24" s="78"/>
      <c r="R24" s="78"/>
      <c r="S24" s="79"/>
      <c r="T24" s="79"/>
      <c r="U24" s="327"/>
      <c r="V24" s="327"/>
      <c r="W24" s="327"/>
      <c r="X24" s="327"/>
      <c r="Y24" s="79"/>
      <c r="Z24" s="79"/>
      <c r="AA24" s="79"/>
      <c r="AB24" s="327"/>
      <c r="AC24" s="327"/>
      <c r="AD24" s="327"/>
      <c r="AE24" s="327"/>
      <c r="AF24" s="79"/>
      <c r="AG24" s="79"/>
      <c r="AH24" s="79"/>
      <c r="AI24" s="327"/>
      <c r="AJ24" s="327"/>
      <c r="AK24" s="327"/>
      <c r="AL24" s="327"/>
      <c r="AM24" s="78"/>
      <c r="AN24" s="78"/>
      <c r="AO24" s="79"/>
      <c r="AP24" s="327"/>
      <c r="AQ24" s="327"/>
      <c r="AR24" s="327"/>
      <c r="AS24" s="327"/>
      <c r="AT24" s="78"/>
      <c r="AU24" s="78"/>
      <c r="AV24" s="79"/>
      <c r="AW24" s="80"/>
      <c r="AX24" s="80"/>
    </row>
    <row r="25" spans="1:50" s="21" customFormat="1" ht="30" customHeight="1" thickBot="1">
      <c r="A25" s="213"/>
      <c r="B25" s="214" t="s">
        <v>22</v>
      </c>
      <c r="C25" s="154">
        <v>4</v>
      </c>
      <c r="D25" s="297">
        <v>4</v>
      </c>
      <c r="E25" s="298"/>
      <c r="F25" s="298"/>
      <c r="G25" s="298"/>
      <c r="H25" s="298"/>
      <c r="I25" s="343">
        <v>4</v>
      </c>
      <c r="J25" s="344"/>
      <c r="K25" s="344"/>
      <c r="L25" s="344"/>
      <c r="M25" s="345"/>
      <c r="N25" s="345"/>
      <c r="O25" s="346"/>
      <c r="P25" s="78"/>
      <c r="Q25" s="78"/>
      <c r="R25" s="78"/>
      <c r="S25" s="79"/>
      <c r="T25" s="79"/>
      <c r="U25" s="327"/>
      <c r="V25" s="327"/>
      <c r="W25" s="327"/>
      <c r="X25" s="327"/>
      <c r="Y25" s="79"/>
      <c r="Z25" s="79"/>
      <c r="AA25" s="79"/>
      <c r="AB25" s="327"/>
      <c r="AC25" s="327"/>
      <c r="AD25" s="327"/>
      <c r="AE25" s="327"/>
      <c r="AF25" s="79"/>
      <c r="AG25" s="79"/>
      <c r="AH25" s="79"/>
      <c r="AI25" s="327"/>
      <c r="AJ25" s="327"/>
      <c r="AK25" s="327"/>
      <c r="AL25" s="327"/>
      <c r="AM25" s="78"/>
      <c r="AN25" s="78"/>
      <c r="AO25" s="79"/>
      <c r="AP25" s="327"/>
      <c r="AQ25" s="327"/>
      <c r="AR25" s="327"/>
      <c r="AS25" s="327"/>
      <c r="AT25" s="78"/>
      <c r="AU25" s="78"/>
      <c r="AV25" s="79"/>
      <c r="AW25" s="80"/>
      <c r="AX25" s="80"/>
    </row>
    <row r="26" spans="1:50" s="23" customFormat="1" ht="15" customHeight="1" thickBot="1">
      <c r="A26" s="215"/>
      <c r="B26" s="216"/>
      <c r="C26" s="123"/>
      <c r="D26" s="123"/>
      <c r="E26" s="124"/>
      <c r="F26" s="124"/>
      <c r="G26" s="124"/>
      <c r="H26" s="124"/>
      <c r="I26" s="125"/>
      <c r="J26" s="126"/>
      <c r="K26" s="126"/>
      <c r="L26" s="126"/>
      <c r="M26" s="126"/>
      <c r="N26" s="127"/>
      <c r="O26" s="78"/>
      <c r="P26" s="128"/>
      <c r="Q26" s="128"/>
      <c r="R26" s="128"/>
      <c r="S26" s="129"/>
      <c r="T26" s="129"/>
      <c r="U26" s="128"/>
      <c r="V26" s="128"/>
      <c r="W26" s="128"/>
      <c r="X26" s="128"/>
      <c r="Y26" s="129"/>
      <c r="Z26" s="129"/>
      <c r="AA26" s="129"/>
      <c r="AB26" s="128"/>
      <c r="AC26" s="128"/>
      <c r="AD26" s="128"/>
      <c r="AE26" s="128"/>
      <c r="AF26" s="129"/>
      <c r="AG26" s="129"/>
      <c r="AH26" s="129"/>
      <c r="AI26" s="128"/>
      <c r="AJ26" s="128"/>
      <c r="AK26" s="128"/>
      <c r="AL26" s="128"/>
      <c r="AM26" s="128"/>
      <c r="AN26" s="128"/>
      <c r="AO26" s="129"/>
      <c r="AP26" s="128"/>
      <c r="AQ26" s="128"/>
      <c r="AR26" s="128"/>
      <c r="AS26" s="128"/>
      <c r="AT26" s="128"/>
      <c r="AU26" s="128"/>
      <c r="AV26" s="129"/>
      <c r="AW26" s="122"/>
      <c r="AX26" s="177"/>
    </row>
    <row r="27" spans="1:50" s="4" customFormat="1" ht="35.25" customHeight="1" thickBot="1">
      <c r="A27" s="217" t="s">
        <v>23</v>
      </c>
      <c r="B27" s="218" t="s">
        <v>33</v>
      </c>
      <c r="C27" s="121">
        <f>D27+E27+F27+G27+H27</f>
        <v>750</v>
      </c>
      <c r="D27" s="119">
        <f aca="true" t="shared" si="4" ref="D27:H43">I27+P27+W27+AD27+AK27+AR27</f>
        <v>390</v>
      </c>
      <c r="E27" s="119">
        <f t="shared" si="4"/>
        <v>0</v>
      </c>
      <c r="F27" s="119">
        <f t="shared" si="4"/>
        <v>0</v>
      </c>
      <c r="G27" s="119">
        <f t="shared" si="4"/>
        <v>0</v>
      </c>
      <c r="H27" s="120">
        <f t="shared" si="4"/>
        <v>360</v>
      </c>
      <c r="I27" s="121">
        <f>SUM(I28:I43)</f>
        <v>165</v>
      </c>
      <c r="J27" s="121">
        <f>SUM(J28:J43)</f>
        <v>0</v>
      </c>
      <c r="K27" s="121">
        <f>SUM(K28:K43)</f>
        <v>0</v>
      </c>
      <c r="L27" s="121">
        <f>SUM(L28:L43)</f>
        <v>0</v>
      </c>
      <c r="M27" s="121">
        <f>SUM(M28:M43)</f>
        <v>90</v>
      </c>
      <c r="N27" s="121">
        <f>COUNTIF(N28:N43,"E")</f>
        <v>3</v>
      </c>
      <c r="O27" s="120">
        <f aca="true" t="shared" si="5" ref="O27:T27">SUM(O28:O43)</f>
        <v>24</v>
      </c>
      <c r="P27" s="121">
        <f t="shared" si="5"/>
        <v>75</v>
      </c>
      <c r="Q27" s="121">
        <f t="shared" si="5"/>
        <v>0</v>
      </c>
      <c r="R27" s="121">
        <f t="shared" si="5"/>
        <v>0</v>
      </c>
      <c r="S27" s="121">
        <f t="shared" si="5"/>
        <v>0</v>
      </c>
      <c r="T27" s="121">
        <f t="shared" si="5"/>
        <v>60</v>
      </c>
      <c r="U27" s="121">
        <f>COUNTIF(U28:U43,"E")</f>
        <v>2</v>
      </c>
      <c r="V27" s="120">
        <f aca="true" t="shared" si="6" ref="V27:AA27">SUM(V28:V43)</f>
        <v>17</v>
      </c>
      <c r="W27" s="121">
        <f t="shared" si="6"/>
        <v>105</v>
      </c>
      <c r="X27" s="121">
        <f t="shared" si="6"/>
        <v>0</v>
      </c>
      <c r="Y27" s="121">
        <f t="shared" si="6"/>
        <v>0</v>
      </c>
      <c r="Z27" s="121">
        <f t="shared" si="6"/>
        <v>0</v>
      </c>
      <c r="AA27" s="121">
        <f t="shared" si="6"/>
        <v>135</v>
      </c>
      <c r="AB27" s="121">
        <f>COUNTIF(AB28:AB43,"E")</f>
        <v>3</v>
      </c>
      <c r="AC27" s="120">
        <f aca="true" t="shared" si="7" ref="AC27:AH27">SUM(AC28:AC43)</f>
        <v>20</v>
      </c>
      <c r="AD27" s="121">
        <f t="shared" si="7"/>
        <v>45</v>
      </c>
      <c r="AE27" s="121">
        <f t="shared" si="7"/>
        <v>0</v>
      </c>
      <c r="AF27" s="121">
        <f t="shared" si="7"/>
        <v>0</v>
      </c>
      <c r="AG27" s="121">
        <f t="shared" si="7"/>
        <v>0</v>
      </c>
      <c r="AH27" s="121">
        <f t="shared" si="7"/>
        <v>75</v>
      </c>
      <c r="AI27" s="121">
        <f>COUNTIF(AI28:AI43,"E")</f>
        <v>1</v>
      </c>
      <c r="AJ27" s="120">
        <f aca="true" t="shared" si="8" ref="AJ27:AO27">SUM(AJ28:AJ43)</f>
        <v>11</v>
      </c>
      <c r="AK27" s="121">
        <f t="shared" si="8"/>
        <v>0</v>
      </c>
      <c r="AL27" s="121">
        <f t="shared" si="8"/>
        <v>0</v>
      </c>
      <c r="AM27" s="121">
        <f t="shared" si="8"/>
        <v>0</v>
      </c>
      <c r="AN27" s="121">
        <f t="shared" si="8"/>
        <v>0</v>
      </c>
      <c r="AO27" s="121">
        <f t="shared" si="8"/>
        <v>0</v>
      </c>
      <c r="AP27" s="121">
        <f>COUNTIF(AP28:AP43,"E")</f>
        <v>0</v>
      </c>
      <c r="AQ27" s="120">
        <f aca="true" t="shared" si="9" ref="AQ27:AV27">SUM(AQ28:AQ43)</f>
        <v>0</v>
      </c>
      <c r="AR27" s="121">
        <f t="shared" si="9"/>
        <v>0</v>
      </c>
      <c r="AS27" s="121">
        <f t="shared" si="9"/>
        <v>0</v>
      </c>
      <c r="AT27" s="121">
        <f t="shared" si="9"/>
        <v>0</v>
      </c>
      <c r="AU27" s="121">
        <f t="shared" si="9"/>
        <v>0</v>
      </c>
      <c r="AV27" s="121">
        <f t="shared" si="9"/>
        <v>0</v>
      </c>
      <c r="AW27" s="121">
        <f>COUNTIF(AW28:AW43,"E")</f>
        <v>0</v>
      </c>
      <c r="AX27" s="130">
        <f>SUM(AX28:AX43)</f>
        <v>0</v>
      </c>
    </row>
    <row r="28" spans="1:50" s="4" customFormat="1" ht="35.25" customHeight="1">
      <c r="A28" s="219">
        <v>1</v>
      </c>
      <c r="B28" s="260" t="s">
        <v>82</v>
      </c>
      <c r="C28" s="261">
        <f>D28+E28+F28+G28+H28</f>
        <v>45</v>
      </c>
      <c r="D28" s="262">
        <f t="shared" si="4"/>
        <v>45</v>
      </c>
      <c r="E28" s="262">
        <f t="shared" si="4"/>
        <v>0</v>
      </c>
      <c r="F28" s="262">
        <f t="shared" si="4"/>
        <v>0</v>
      </c>
      <c r="G28" s="262">
        <f t="shared" si="4"/>
        <v>0</v>
      </c>
      <c r="H28" s="245">
        <f t="shared" si="4"/>
        <v>0</v>
      </c>
      <c r="I28" s="49">
        <v>45</v>
      </c>
      <c r="J28" s="50"/>
      <c r="K28" s="50"/>
      <c r="L28" s="50"/>
      <c r="M28" s="50"/>
      <c r="N28" s="197" t="s">
        <v>40</v>
      </c>
      <c r="O28" s="258">
        <v>5</v>
      </c>
      <c r="P28" s="251"/>
      <c r="Q28" s="252"/>
      <c r="R28" s="252"/>
      <c r="S28" s="252"/>
      <c r="T28" s="252"/>
      <c r="U28" s="253"/>
      <c r="V28" s="254"/>
      <c r="W28" s="251"/>
      <c r="X28" s="252"/>
      <c r="Y28" s="252"/>
      <c r="Z28" s="252"/>
      <c r="AA28" s="252"/>
      <c r="AB28" s="253"/>
      <c r="AC28" s="254"/>
      <c r="AD28" s="251"/>
      <c r="AE28" s="252"/>
      <c r="AF28" s="252"/>
      <c r="AG28" s="252"/>
      <c r="AH28" s="252"/>
      <c r="AI28" s="253"/>
      <c r="AJ28" s="254"/>
      <c r="AK28" s="251"/>
      <c r="AL28" s="252"/>
      <c r="AM28" s="252"/>
      <c r="AN28" s="252"/>
      <c r="AO28" s="199"/>
      <c r="AP28" s="188"/>
      <c r="AQ28" s="200"/>
      <c r="AR28" s="198"/>
      <c r="AS28" s="199"/>
      <c r="AT28" s="199"/>
      <c r="AU28" s="199"/>
      <c r="AV28" s="199"/>
      <c r="AW28" s="188"/>
      <c r="AX28" s="200"/>
    </row>
    <row r="29" spans="1:50" s="4" customFormat="1" ht="35.25" customHeight="1">
      <c r="A29" s="220">
        <v>2</v>
      </c>
      <c r="B29" s="263" t="s">
        <v>103</v>
      </c>
      <c r="C29" s="264">
        <f aca="true" t="shared" si="10" ref="C29:C43">D29+E29+F29+G29+H29</f>
        <v>45</v>
      </c>
      <c r="D29" s="265">
        <f t="shared" si="4"/>
        <v>30</v>
      </c>
      <c r="E29" s="265">
        <f t="shared" si="4"/>
        <v>0</v>
      </c>
      <c r="F29" s="265">
        <f t="shared" si="4"/>
        <v>0</v>
      </c>
      <c r="G29" s="265">
        <f t="shared" si="4"/>
        <v>0</v>
      </c>
      <c r="H29" s="112">
        <f t="shared" si="4"/>
        <v>15</v>
      </c>
      <c r="I29" s="57">
        <v>30</v>
      </c>
      <c r="J29" s="58"/>
      <c r="K29" s="58"/>
      <c r="L29" s="58"/>
      <c r="M29" s="58">
        <v>15</v>
      </c>
      <c r="N29" s="88" t="s">
        <v>41</v>
      </c>
      <c r="O29" s="255">
        <v>5</v>
      </c>
      <c r="P29" s="89"/>
      <c r="Q29" s="58"/>
      <c r="R29" s="58"/>
      <c r="S29" s="58"/>
      <c r="T29" s="58"/>
      <c r="U29" s="90"/>
      <c r="V29" s="91"/>
      <c r="W29" s="89"/>
      <c r="X29" s="58"/>
      <c r="Y29" s="58"/>
      <c r="Z29" s="58"/>
      <c r="AA29" s="58"/>
      <c r="AB29" s="90"/>
      <c r="AC29" s="91"/>
      <c r="AD29" s="89"/>
      <c r="AE29" s="58"/>
      <c r="AF29" s="58"/>
      <c r="AG29" s="58"/>
      <c r="AH29" s="58"/>
      <c r="AI29" s="90"/>
      <c r="AJ29" s="91"/>
      <c r="AK29" s="89"/>
      <c r="AL29" s="58"/>
      <c r="AM29" s="58"/>
      <c r="AN29" s="58"/>
      <c r="AO29" s="58"/>
      <c r="AP29" s="90"/>
      <c r="AQ29" s="91"/>
      <c r="AR29" s="89"/>
      <c r="AS29" s="58"/>
      <c r="AT29" s="58"/>
      <c r="AU29" s="58"/>
      <c r="AV29" s="58"/>
      <c r="AW29" s="90"/>
      <c r="AX29" s="91"/>
    </row>
    <row r="30" spans="1:50" s="4" customFormat="1" ht="35.25" customHeight="1">
      <c r="A30" s="221">
        <v>3</v>
      </c>
      <c r="B30" s="266" t="s">
        <v>83</v>
      </c>
      <c r="C30" s="264">
        <f t="shared" si="10"/>
        <v>60</v>
      </c>
      <c r="D30" s="265">
        <f t="shared" si="4"/>
        <v>30</v>
      </c>
      <c r="E30" s="265">
        <f t="shared" si="4"/>
        <v>0</v>
      </c>
      <c r="F30" s="265">
        <f t="shared" si="4"/>
        <v>0</v>
      </c>
      <c r="G30" s="265">
        <f t="shared" si="4"/>
        <v>0</v>
      </c>
      <c r="H30" s="112">
        <f t="shared" si="4"/>
        <v>30</v>
      </c>
      <c r="I30" s="57">
        <v>30</v>
      </c>
      <c r="J30" s="58"/>
      <c r="K30" s="58"/>
      <c r="L30" s="58"/>
      <c r="M30" s="58">
        <v>30</v>
      </c>
      <c r="N30" s="88" t="s">
        <v>41</v>
      </c>
      <c r="O30" s="255">
        <v>6</v>
      </c>
      <c r="P30" s="89"/>
      <c r="Q30" s="58"/>
      <c r="R30" s="58"/>
      <c r="S30" s="58"/>
      <c r="T30" s="58"/>
      <c r="U30" s="90"/>
      <c r="V30" s="91"/>
      <c r="W30" s="89"/>
      <c r="X30" s="58"/>
      <c r="Y30" s="58"/>
      <c r="Z30" s="58"/>
      <c r="AA30" s="58"/>
      <c r="AB30" s="90"/>
      <c r="AC30" s="91"/>
      <c r="AD30" s="89"/>
      <c r="AE30" s="58"/>
      <c r="AF30" s="58"/>
      <c r="AG30" s="58"/>
      <c r="AH30" s="58"/>
      <c r="AI30" s="90"/>
      <c r="AJ30" s="91"/>
      <c r="AK30" s="89"/>
      <c r="AL30" s="58"/>
      <c r="AM30" s="58"/>
      <c r="AN30" s="58"/>
      <c r="AO30" s="62"/>
      <c r="AP30" s="93"/>
      <c r="AQ30" s="64"/>
      <c r="AR30" s="92"/>
      <c r="AS30" s="62"/>
      <c r="AT30" s="62"/>
      <c r="AU30" s="62"/>
      <c r="AV30" s="62"/>
      <c r="AW30" s="93"/>
      <c r="AX30" s="64"/>
    </row>
    <row r="31" spans="1:50" s="4" customFormat="1" ht="35.25" customHeight="1">
      <c r="A31" s="221">
        <v>4</v>
      </c>
      <c r="B31" s="267" t="s">
        <v>112</v>
      </c>
      <c r="C31" s="264">
        <f t="shared" si="10"/>
        <v>60</v>
      </c>
      <c r="D31" s="265">
        <f t="shared" si="4"/>
        <v>30</v>
      </c>
      <c r="E31" s="265">
        <f t="shared" si="4"/>
        <v>0</v>
      </c>
      <c r="F31" s="265">
        <f t="shared" si="4"/>
        <v>0</v>
      </c>
      <c r="G31" s="265">
        <f t="shared" si="4"/>
        <v>0</v>
      </c>
      <c r="H31" s="112">
        <f t="shared" si="4"/>
        <v>30</v>
      </c>
      <c r="I31" s="57">
        <v>30</v>
      </c>
      <c r="J31" s="83"/>
      <c r="K31" s="58"/>
      <c r="L31" s="58"/>
      <c r="M31" s="58">
        <v>30</v>
      </c>
      <c r="N31" s="88" t="s">
        <v>41</v>
      </c>
      <c r="O31" s="255">
        <v>5</v>
      </c>
      <c r="P31" s="89"/>
      <c r="Q31" s="58"/>
      <c r="R31" s="58"/>
      <c r="S31" s="58"/>
      <c r="T31" s="58"/>
      <c r="U31" s="90"/>
      <c r="V31" s="91"/>
      <c r="W31" s="89"/>
      <c r="X31" s="58"/>
      <c r="Y31" s="58"/>
      <c r="Z31" s="58"/>
      <c r="AA31" s="58"/>
      <c r="AB31" s="90"/>
      <c r="AC31" s="107"/>
      <c r="AD31" s="89"/>
      <c r="AE31" s="58"/>
      <c r="AF31" s="58"/>
      <c r="AG31" s="58"/>
      <c r="AH31" s="58"/>
      <c r="AI31" s="90"/>
      <c r="AJ31" s="91"/>
      <c r="AK31" s="89"/>
      <c r="AL31" s="58"/>
      <c r="AM31" s="58"/>
      <c r="AN31" s="58"/>
      <c r="AO31" s="62"/>
      <c r="AP31" s="93"/>
      <c r="AQ31" s="64"/>
      <c r="AR31" s="92"/>
      <c r="AS31" s="62"/>
      <c r="AT31" s="62"/>
      <c r="AU31" s="62"/>
      <c r="AV31" s="62"/>
      <c r="AW31" s="93"/>
      <c r="AX31" s="64"/>
    </row>
    <row r="32" spans="1:50" s="4" customFormat="1" ht="35.25" customHeight="1">
      <c r="A32" s="220">
        <v>5</v>
      </c>
      <c r="B32" s="267" t="s">
        <v>104</v>
      </c>
      <c r="C32" s="264">
        <f t="shared" si="10"/>
        <v>45</v>
      </c>
      <c r="D32" s="265">
        <f t="shared" si="4"/>
        <v>30</v>
      </c>
      <c r="E32" s="265">
        <f t="shared" si="4"/>
        <v>0</v>
      </c>
      <c r="F32" s="265">
        <f t="shared" si="4"/>
        <v>0</v>
      </c>
      <c r="G32" s="265">
        <f t="shared" si="4"/>
        <v>0</v>
      </c>
      <c r="H32" s="112">
        <f t="shared" si="4"/>
        <v>15</v>
      </c>
      <c r="I32" s="57">
        <v>30</v>
      </c>
      <c r="J32" s="58"/>
      <c r="K32" s="58"/>
      <c r="L32" s="58"/>
      <c r="M32" s="58">
        <v>15</v>
      </c>
      <c r="N32" s="88" t="s">
        <v>40</v>
      </c>
      <c r="O32" s="255">
        <v>3</v>
      </c>
      <c r="P32" s="246"/>
      <c r="Q32" s="83"/>
      <c r="R32" s="83"/>
      <c r="S32" s="83"/>
      <c r="T32" s="83"/>
      <c r="U32" s="111"/>
      <c r="V32" s="91"/>
      <c r="W32" s="246"/>
      <c r="X32" s="83"/>
      <c r="Y32" s="83"/>
      <c r="Z32" s="83"/>
      <c r="AA32" s="83"/>
      <c r="AB32" s="111"/>
      <c r="AC32" s="91"/>
      <c r="AD32" s="246"/>
      <c r="AE32" s="83"/>
      <c r="AF32" s="83"/>
      <c r="AG32" s="83"/>
      <c r="AH32" s="83"/>
      <c r="AI32" s="111"/>
      <c r="AJ32" s="91"/>
      <c r="AK32" s="246"/>
      <c r="AL32" s="83"/>
      <c r="AM32" s="83"/>
      <c r="AN32" s="83"/>
      <c r="AO32" s="95"/>
      <c r="AP32" s="96"/>
      <c r="AQ32" s="64"/>
      <c r="AR32" s="94"/>
      <c r="AS32" s="95"/>
      <c r="AT32" s="95"/>
      <c r="AU32" s="95"/>
      <c r="AV32" s="95"/>
      <c r="AW32" s="96"/>
      <c r="AX32" s="64"/>
    </row>
    <row r="33" spans="1:50" s="4" customFormat="1" ht="35.25" customHeight="1">
      <c r="A33" s="221">
        <v>6</v>
      </c>
      <c r="B33" s="259" t="s">
        <v>110</v>
      </c>
      <c r="C33" s="264">
        <f t="shared" si="10"/>
        <v>60</v>
      </c>
      <c r="D33" s="265">
        <f t="shared" si="4"/>
        <v>30</v>
      </c>
      <c r="E33" s="265">
        <f t="shared" si="4"/>
        <v>0</v>
      </c>
      <c r="F33" s="265">
        <f t="shared" si="4"/>
        <v>0</v>
      </c>
      <c r="G33" s="265">
        <f t="shared" si="4"/>
        <v>0</v>
      </c>
      <c r="H33" s="112">
        <f t="shared" si="4"/>
        <v>30</v>
      </c>
      <c r="I33" s="103"/>
      <c r="J33" s="66"/>
      <c r="K33" s="66"/>
      <c r="L33" s="58"/>
      <c r="M33" s="58"/>
      <c r="N33" s="88"/>
      <c r="O33" s="255"/>
      <c r="P33" s="246">
        <v>30</v>
      </c>
      <c r="Q33" s="83"/>
      <c r="R33" s="83"/>
      <c r="S33" s="83"/>
      <c r="T33" s="83">
        <v>30</v>
      </c>
      <c r="U33" s="111" t="s">
        <v>41</v>
      </c>
      <c r="V33" s="91">
        <v>4</v>
      </c>
      <c r="W33" s="246"/>
      <c r="X33" s="83"/>
      <c r="Y33" s="83"/>
      <c r="Z33" s="83"/>
      <c r="AA33" s="83"/>
      <c r="AB33" s="111"/>
      <c r="AC33" s="91"/>
      <c r="AD33" s="246"/>
      <c r="AE33" s="83"/>
      <c r="AF33" s="83"/>
      <c r="AG33" s="83"/>
      <c r="AH33" s="83"/>
      <c r="AI33" s="111"/>
      <c r="AJ33" s="91"/>
      <c r="AK33" s="246"/>
      <c r="AL33" s="83"/>
      <c r="AM33" s="83"/>
      <c r="AN33" s="83"/>
      <c r="AO33" s="95"/>
      <c r="AP33" s="96"/>
      <c r="AQ33" s="64"/>
      <c r="AR33" s="94"/>
      <c r="AS33" s="95"/>
      <c r="AT33" s="95"/>
      <c r="AU33" s="95"/>
      <c r="AV33" s="95"/>
      <c r="AW33" s="96"/>
      <c r="AX33" s="64"/>
    </row>
    <row r="34" spans="1:50" s="4" customFormat="1" ht="35.25" customHeight="1" hidden="1">
      <c r="A34" s="221">
        <v>7</v>
      </c>
      <c r="B34" s="259"/>
      <c r="C34" s="264">
        <f>D34+E34+F34+G34+H34</f>
        <v>0</v>
      </c>
      <c r="D34" s="265">
        <f>I34+P34+W34+AD34+AK34+AR34</f>
        <v>0</v>
      </c>
      <c r="E34" s="265">
        <f>J34+Q34+X34+AE34+AL34+AS34</f>
        <v>0</v>
      </c>
      <c r="F34" s="265">
        <f>K34+R34+Y34+AF34+AM34+AT34</f>
        <v>0</v>
      </c>
      <c r="G34" s="265">
        <f>L34+S34+Z34+AG34+AN34+AU34</f>
        <v>0</v>
      </c>
      <c r="H34" s="112">
        <f>M34+T34+AA34+AH34+AO34+AV34</f>
        <v>0</v>
      </c>
      <c r="I34" s="103"/>
      <c r="J34" s="66"/>
      <c r="K34" s="66"/>
      <c r="L34" s="58"/>
      <c r="M34" s="58"/>
      <c r="N34" s="88"/>
      <c r="O34" s="255"/>
      <c r="P34" s="246"/>
      <c r="Q34" s="83"/>
      <c r="R34" s="83"/>
      <c r="S34" s="83"/>
      <c r="T34" s="83"/>
      <c r="U34" s="111"/>
      <c r="V34" s="91"/>
      <c r="W34" s="246"/>
      <c r="X34" s="83"/>
      <c r="Y34" s="83"/>
      <c r="Z34" s="83"/>
      <c r="AA34" s="83"/>
      <c r="AB34" s="111"/>
      <c r="AC34" s="91"/>
      <c r="AD34" s="246"/>
      <c r="AE34" s="83"/>
      <c r="AF34" s="83"/>
      <c r="AG34" s="83"/>
      <c r="AH34" s="83"/>
      <c r="AI34" s="111"/>
      <c r="AJ34" s="91"/>
      <c r="AK34" s="246"/>
      <c r="AL34" s="83"/>
      <c r="AM34" s="83"/>
      <c r="AN34" s="83"/>
      <c r="AO34" s="95"/>
      <c r="AP34" s="96"/>
      <c r="AQ34" s="64"/>
      <c r="AR34" s="94"/>
      <c r="AS34" s="95"/>
      <c r="AT34" s="95"/>
      <c r="AU34" s="95"/>
      <c r="AV34" s="95"/>
      <c r="AW34" s="96"/>
      <c r="AX34" s="64"/>
    </row>
    <row r="35" spans="1:50" s="4" customFormat="1" ht="35.25" customHeight="1">
      <c r="A35" s="221">
        <v>7</v>
      </c>
      <c r="B35" s="259" t="s">
        <v>111</v>
      </c>
      <c r="C35" s="264">
        <v>60</v>
      </c>
      <c r="D35" s="265">
        <v>30</v>
      </c>
      <c r="E35" s="265">
        <v>0</v>
      </c>
      <c r="F35" s="265">
        <v>0</v>
      </c>
      <c r="G35" s="265">
        <v>0</v>
      </c>
      <c r="H35" s="112">
        <v>30</v>
      </c>
      <c r="I35" s="103"/>
      <c r="J35" s="66"/>
      <c r="K35" s="66"/>
      <c r="L35" s="66"/>
      <c r="M35" s="66"/>
      <c r="N35" s="97"/>
      <c r="O35" s="256"/>
      <c r="P35" s="246"/>
      <c r="Q35" s="83"/>
      <c r="R35" s="83"/>
      <c r="S35" s="83"/>
      <c r="T35" s="83"/>
      <c r="U35" s="111"/>
      <c r="V35" s="113"/>
      <c r="W35" s="246">
        <v>30</v>
      </c>
      <c r="X35" s="83"/>
      <c r="Y35" s="83"/>
      <c r="Z35" s="83"/>
      <c r="AA35" s="83">
        <v>30</v>
      </c>
      <c r="AB35" s="111" t="s">
        <v>41</v>
      </c>
      <c r="AC35" s="113">
        <v>5</v>
      </c>
      <c r="AD35" s="246"/>
      <c r="AE35" s="83"/>
      <c r="AF35" s="83"/>
      <c r="AG35" s="83"/>
      <c r="AH35" s="83"/>
      <c r="AI35" s="111"/>
      <c r="AJ35" s="113"/>
      <c r="AK35" s="246"/>
      <c r="AL35" s="83"/>
      <c r="AM35" s="83"/>
      <c r="AN35" s="83"/>
      <c r="AO35" s="95"/>
      <c r="AP35" s="96"/>
      <c r="AQ35" s="67"/>
      <c r="AR35" s="94"/>
      <c r="AS35" s="95"/>
      <c r="AT35" s="95"/>
      <c r="AU35" s="95"/>
      <c r="AV35" s="95"/>
      <c r="AW35" s="96"/>
      <c r="AX35" s="67"/>
    </row>
    <row r="36" spans="1:50" s="4" customFormat="1" ht="35.25" customHeight="1">
      <c r="A36" s="221">
        <v>8</v>
      </c>
      <c r="B36" s="267" t="s">
        <v>84</v>
      </c>
      <c r="C36" s="264">
        <f t="shared" si="10"/>
        <v>45</v>
      </c>
      <c r="D36" s="265">
        <f t="shared" si="4"/>
        <v>30</v>
      </c>
      <c r="E36" s="265">
        <f t="shared" si="4"/>
        <v>0</v>
      </c>
      <c r="F36" s="265">
        <f t="shared" si="4"/>
        <v>0</v>
      </c>
      <c r="G36" s="265">
        <f t="shared" si="4"/>
        <v>0</v>
      </c>
      <c r="H36" s="112">
        <f t="shared" si="4"/>
        <v>15</v>
      </c>
      <c r="I36" s="57"/>
      <c r="J36" s="58"/>
      <c r="K36" s="58"/>
      <c r="L36" s="66"/>
      <c r="M36" s="66"/>
      <c r="N36" s="97"/>
      <c r="O36" s="256"/>
      <c r="P36" s="89">
        <v>30</v>
      </c>
      <c r="Q36" s="58"/>
      <c r="R36" s="58"/>
      <c r="S36" s="58"/>
      <c r="T36" s="58">
        <v>15</v>
      </c>
      <c r="U36" s="88" t="s">
        <v>41</v>
      </c>
      <c r="V36" s="113">
        <v>8</v>
      </c>
      <c r="W36" s="89"/>
      <c r="X36" s="58"/>
      <c r="Y36" s="58"/>
      <c r="Z36" s="58"/>
      <c r="AA36" s="58"/>
      <c r="AB36" s="88"/>
      <c r="AC36" s="113"/>
      <c r="AD36" s="89"/>
      <c r="AE36" s="58"/>
      <c r="AF36" s="58"/>
      <c r="AG36" s="58"/>
      <c r="AH36" s="58"/>
      <c r="AI36" s="88"/>
      <c r="AJ36" s="113"/>
      <c r="AK36" s="89"/>
      <c r="AL36" s="58"/>
      <c r="AM36" s="58"/>
      <c r="AN36" s="58"/>
      <c r="AO36" s="62"/>
      <c r="AP36" s="65"/>
      <c r="AQ36" s="67"/>
      <c r="AR36" s="92"/>
      <c r="AS36" s="62"/>
      <c r="AT36" s="62"/>
      <c r="AU36" s="62"/>
      <c r="AV36" s="62"/>
      <c r="AW36" s="65"/>
      <c r="AX36" s="67"/>
    </row>
    <row r="37" spans="1:50" s="4" customFormat="1" ht="35.25" customHeight="1">
      <c r="A37" s="221">
        <v>9</v>
      </c>
      <c r="B37" s="263" t="s">
        <v>98</v>
      </c>
      <c r="C37" s="264">
        <f t="shared" si="10"/>
        <v>90</v>
      </c>
      <c r="D37" s="265">
        <f t="shared" si="4"/>
        <v>45</v>
      </c>
      <c r="E37" s="265">
        <f t="shared" si="4"/>
        <v>0</v>
      </c>
      <c r="F37" s="265">
        <f t="shared" si="4"/>
        <v>0</v>
      </c>
      <c r="G37" s="265">
        <f t="shared" si="4"/>
        <v>0</v>
      </c>
      <c r="H37" s="112">
        <f t="shared" si="4"/>
        <v>45</v>
      </c>
      <c r="I37" s="57"/>
      <c r="J37" s="58"/>
      <c r="K37" s="104"/>
      <c r="L37" s="66"/>
      <c r="M37" s="66"/>
      <c r="N37" s="97"/>
      <c r="O37" s="256"/>
      <c r="P37" s="89"/>
      <c r="Q37" s="58"/>
      <c r="R37" s="58"/>
      <c r="S37" s="58"/>
      <c r="T37" s="58"/>
      <c r="U37" s="88"/>
      <c r="V37" s="113"/>
      <c r="W37" s="89">
        <v>45</v>
      </c>
      <c r="X37" s="58"/>
      <c r="Y37" s="58"/>
      <c r="Z37" s="58"/>
      <c r="AA37" s="58">
        <v>45</v>
      </c>
      <c r="AB37" s="88" t="s">
        <v>41</v>
      </c>
      <c r="AC37" s="113">
        <v>7</v>
      </c>
      <c r="AD37" s="89"/>
      <c r="AE37" s="58"/>
      <c r="AF37" s="58"/>
      <c r="AG37" s="58"/>
      <c r="AH37" s="58"/>
      <c r="AI37" s="88"/>
      <c r="AJ37" s="113"/>
      <c r="AK37" s="89"/>
      <c r="AL37" s="58"/>
      <c r="AM37" s="58"/>
      <c r="AN37" s="58"/>
      <c r="AO37" s="62"/>
      <c r="AP37" s="65"/>
      <c r="AQ37" s="67"/>
      <c r="AR37" s="92"/>
      <c r="AS37" s="62"/>
      <c r="AT37" s="62"/>
      <c r="AU37" s="62"/>
      <c r="AV37" s="62"/>
      <c r="AW37" s="65"/>
      <c r="AX37" s="67"/>
    </row>
    <row r="38" spans="1:50" s="4" customFormat="1" ht="35.25" customHeight="1">
      <c r="A38" s="221">
        <v>10</v>
      </c>
      <c r="B38" s="266" t="s">
        <v>117</v>
      </c>
      <c r="C38" s="264">
        <f t="shared" si="10"/>
        <v>30</v>
      </c>
      <c r="D38" s="265">
        <f t="shared" si="4"/>
        <v>15</v>
      </c>
      <c r="E38" s="265">
        <f t="shared" si="4"/>
        <v>0</v>
      </c>
      <c r="F38" s="265">
        <f t="shared" si="4"/>
        <v>0</v>
      </c>
      <c r="G38" s="265">
        <f t="shared" si="4"/>
        <v>0</v>
      </c>
      <c r="H38" s="112">
        <f t="shared" si="4"/>
        <v>15</v>
      </c>
      <c r="I38" s="89"/>
      <c r="J38" s="58"/>
      <c r="K38" s="66"/>
      <c r="L38" s="66"/>
      <c r="M38" s="66"/>
      <c r="N38" s="97"/>
      <c r="O38" s="256"/>
      <c r="P38" s="89">
        <v>15</v>
      </c>
      <c r="Q38" s="58"/>
      <c r="R38" s="58"/>
      <c r="S38" s="58"/>
      <c r="T38" s="58">
        <v>15</v>
      </c>
      <c r="U38" s="88" t="s">
        <v>40</v>
      </c>
      <c r="V38" s="113">
        <v>5</v>
      </c>
      <c r="W38" s="89"/>
      <c r="X38" s="58"/>
      <c r="Y38" s="58"/>
      <c r="Z38" s="58"/>
      <c r="AA38" s="58"/>
      <c r="AB38" s="88"/>
      <c r="AC38" s="113"/>
      <c r="AD38" s="89"/>
      <c r="AE38" s="58"/>
      <c r="AF38" s="58"/>
      <c r="AG38" s="58"/>
      <c r="AH38" s="58"/>
      <c r="AI38" s="88"/>
      <c r="AJ38" s="113"/>
      <c r="AK38" s="89"/>
      <c r="AL38" s="58"/>
      <c r="AM38" s="58"/>
      <c r="AN38" s="58"/>
      <c r="AO38" s="62"/>
      <c r="AP38" s="65"/>
      <c r="AQ38" s="67"/>
      <c r="AR38" s="92"/>
      <c r="AS38" s="62"/>
      <c r="AT38" s="62"/>
      <c r="AU38" s="62"/>
      <c r="AV38" s="62"/>
      <c r="AW38" s="65"/>
      <c r="AX38" s="67"/>
    </row>
    <row r="39" spans="1:50" s="4" customFormat="1" ht="35.25" customHeight="1">
      <c r="A39" s="221">
        <v>11</v>
      </c>
      <c r="B39" s="267" t="s">
        <v>114</v>
      </c>
      <c r="C39" s="264">
        <f t="shared" si="10"/>
        <v>60</v>
      </c>
      <c r="D39" s="265">
        <f t="shared" si="4"/>
        <v>30</v>
      </c>
      <c r="E39" s="265">
        <f t="shared" si="4"/>
        <v>0</v>
      </c>
      <c r="F39" s="265">
        <f t="shared" si="4"/>
        <v>0</v>
      </c>
      <c r="G39" s="265">
        <f t="shared" si="4"/>
        <v>0</v>
      </c>
      <c r="H39" s="112">
        <f t="shared" si="4"/>
        <v>30</v>
      </c>
      <c r="I39" s="89"/>
      <c r="J39" s="58"/>
      <c r="K39" s="66"/>
      <c r="L39" s="66"/>
      <c r="M39" s="66"/>
      <c r="N39" s="97"/>
      <c r="O39" s="256"/>
      <c r="P39" s="89"/>
      <c r="Q39" s="58"/>
      <c r="R39" s="58"/>
      <c r="S39" s="58"/>
      <c r="T39" s="58"/>
      <c r="U39" s="88"/>
      <c r="V39" s="113"/>
      <c r="W39" s="89">
        <v>30</v>
      </c>
      <c r="X39" s="58"/>
      <c r="Y39" s="58"/>
      <c r="Z39" s="58"/>
      <c r="AA39" s="58">
        <v>30</v>
      </c>
      <c r="AB39" s="88" t="s">
        <v>41</v>
      </c>
      <c r="AC39" s="113">
        <v>6</v>
      </c>
      <c r="AD39" s="89"/>
      <c r="AE39" s="58"/>
      <c r="AF39" s="58"/>
      <c r="AG39" s="58"/>
      <c r="AH39" s="58"/>
      <c r="AI39" s="88"/>
      <c r="AJ39" s="113"/>
      <c r="AK39" s="89"/>
      <c r="AL39" s="58"/>
      <c r="AM39" s="58"/>
      <c r="AN39" s="58"/>
      <c r="AO39" s="62"/>
      <c r="AP39" s="65"/>
      <c r="AQ39" s="67"/>
      <c r="AR39" s="92"/>
      <c r="AS39" s="62"/>
      <c r="AT39" s="62"/>
      <c r="AU39" s="62"/>
      <c r="AV39" s="62"/>
      <c r="AW39" s="65"/>
      <c r="AX39" s="67"/>
    </row>
    <row r="40" spans="1:50" s="4" customFormat="1" ht="35.25" customHeight="1">
      <c r="A40" s="221">
        <v>12</v>
      </c>
      <c r="B40" s="263" t="s">
        <v>50</v>
      </c>
      <c r="C40" s="264">
        <f t="shared" si="10"/>
        <v>30</v>
      </c>
      <c r="D40" s="265">
        <f t="shared" si="4"/>
        <v>0</v>
      </c>
      <c r="E40" s="265">
        <f t="shared" si="4"/>
        <v>0</v>
      </c>
      <c r="F40" s="265">
        <f t="shared" si="4"/>
        <v>0</v>
      </c>
      <c r="G40" s="265">
        <f t="shared" si="4"/>
        <v>0</v>
      </c>
      <c r="H40" s="112">
        <f t="shared" si="4"/>
        <v>30</v>
      </c>
      <c r="I40" s="89"/>
      <c r="J40" s="58"/>
      <c r="K40" s="66"/>
      <c r="L40" s="66"/>
      <c r="M40" s="66"/>
      <c r="N40" s="97"/>
      <c r="O40" s="256"/>
      <c r="P40" s="89"/>
      <c r="Q40" s="58"/>
      <c r="R40" s="58"/>
      <c r="S40" s="58"/>
      <c r="T40" s="58"/>
      <c r="U40" s="88"/>
      <c r="V40" s="113"/>
      <c r="W40" s="89"/>
      <c r="X40" s="58"/>
      <c r="Y40" s="58"/>
      <c r="Z40" s="58"/>
      <c r="AA40" s="58">
        <v>30</v>
      </c>
      <c r="AB40" s="88" t="s">
        <v>40</v>
      </c>
      <c r="AC40" s="113">
        <v>2</v>
      </c>
      <c r="AD40" s="89"/>
      <c r="AE40" s="58"/>
      <c r="AF40" s="58"/>
      <c r="AG40" s="58"/>
      <c r="AH40" s="58"/>
      <c r="AI40" s="88"/>
      <c r="AJ40" s="113"/>
      <c r="AK40" s="89"/>
      <c r="AL40" s="58"/>
      <c r="AM40" s="58"/>
      <c r="AN40" s="58"/>
      <c r="AO40" s="62"/>
      <c r="AP40" s="65"/>
      <c r="AQ40" s="67"/>
      <c r="AR40" s="92"/>
      <c r="AS40" s="62"/>
      <c r="AT40" s="62"/>
      <c r="AU40" s="62"/>
      <c r="AV40" s="62"/>
      <c r="AW40" s="65"/>
      <c r="AX40" s="67"/>
    </row>
    <row r="41" spans="1:50" s="4" customFormat="1" ht="35.25" customHeight="1">
      <c r="A41" s="221">
        <v>13</v>
      </c>
      <c r="B41" s="267" t="s">
        <v>51</v>
      </c>
      <c r="C41" s="264">
        <f t="shared" si="10"/>
        <v>30</v>
      </c>
      <c r="D41" s="265">
        <f t="shared" si="4"/>
        <v>15</v>
      </c>
      <c r="E41" s="265">
        <f t="shared" si="4"/>
        <v>0</v>
      </c>
      <c r="F41" s="265">
        <f t="shared" si="4"/>
        <v>0</v>
      </c>
      <c r="G41" s="265">
        <f t="shared" si="4"/>
        <v>0</v>
      </c>
      <c r="H41" s="112">
        <f t="shared" si="4"/>
        <v>15</v>
      </c>
      <c r="I41" s="89"/>
      <c r="J41" s="58"/>
      <c r="K41" s="66"/>
      <c r="L41" s="66"/>
      <c r="M41" s="66"/>
      <c r="N41" s="97"/>
      <c r="O41" s="256"/>
      <c r="P41" s="89"/>
      <c r="Q41" s="58"/>
      <c r="R41" s="58"/>
      <c r="S41" s="58"/>
      <c r="T41" s="58"/>
      <c r="U41" s="88"/>
      <c r="V41" s="113"/>
      <c r="W41" s="89"/>
      <c r="X41" s="58"/>
      <c r="Y41" s="58"/>
      <c r="Z41" s="58"/>
      <c r="AA41" s="58"/>
      <c r="AB41" s="88"/>
      <c r="AC41" s="113"/>
      <c r="AD41" s="89">
        <v>15</v>
      </c>
      <c r="AE41" s="58"/>
      <c r="AF41" s="58"/>
      <c r="AG41" s="58"/>
      <c r="AH41" s="58">
        <v>15</v>
      </c>
      <c r="AI41" s="88" t="s">
        <v>40</v>
      </c>
      <c r="AJ41" s="113">
        <v>3</v>
      </c>
      <c r="AK41" s="89"/>
      <c r="AL41" s="58"/>
      <c r="AM41" s="58"/>
      <c r="AN41" s="58"/>
      <c r="AO41" s="62"/>
      <c r="AP41" s="65"/>
      <c r="AQ41" s="67"/>
      <c r="AR41" s="92"/>
      <c r="AS41" s="62"/>
      <c r="AT41" s="62"/>
      <c r="AU41" s="62"/>
      <c r="AV41" s="62"/>
      <c r="AW41" s="65"/>
      <c r="AX41" s="67"/>
    </row>
    <row r="42" spans="1:50" s="4" customFormat="1" ht="35.25" customHeight="1">
      <c r="A42" s="221">
        <v>14</v>
      </c>
      <c r="B42" s="267" t="s">
        <v>85</v>
      </c>
      <c r="C42" s="264">
        <f t="shared" si="10"/>
        <v>45</v>
      </c>
      <c r="D42" s="265">
        <f t="shared" si="4"/>
        <v>15</v>
      </c>
      <c r="E42" s="265">
        <f t="shared" si="4"/>
        <v>0</v>
      </c>
      <c r="F42" s="265">
        <f t="shared" si="4"/>
        <v>0</v>
      </c>
      <c r="G42" s="265">
        <f t="shared" si="4"/>
        <v>0</v>
      </c>
      <c r="H42" s="112">
        <f t="shared" si="4"/>
        <v>30</v>
      </c>
      <c r="I42" s="89"/>
      <c r="J42" s="58"/>
      <c r="K42" s="66"/>
      <c r="L42" s="66"/>
      <c r="M42" s="66"/>
      <c r="N42" s="97"/>
      <c r="O42" s="256"/>
      <c r="P42" s="89"/>
      <c r="Q42" s="58"/>
      <c r="R42" s="58"/>
      <c r="S42" s="58"/>
      <c r="T42" s="58"/>
      <c r="U42" s="88"/>
      <c r="V42" s="113"/>
      <c r="W42" s="89"/>
      <c r="X42" s="58"/>
      <c r="Y42" s="58"/>
      <c r="Z42" s="58"/>
      <c r="AA42" s="58"/>
      <c r="AB42" s="88"/>
      <c r="AC42" s="113"/>
      <c r="AD42" s="89">
        <v>15</v>
      </c>
      <c r="AE42" s="58"/>
      <c r="AF42" s="58"/>
      <c r="AG42" s="58"/>
      <c r="AH42" s="58">
        <v>30</v>
      </c>
      <c r="AI42" s="88" t="s">
        <v>40</v>
      </c>
      <c r="AJ42" s="113">
        <v>4</v>
      </c>
      <c r="AK42" s="89"/>
      <c r="AL42" s="58"/>
      <c r="AM42" s="58"/>
      <c r="AN42" s="58"/>
      <c r="AO42" s="62"/>
      <c r="AP42" s="65"/>
      <c r="AQ42" s="67"/>
      <c r="AR42" s="92"/>
      <c r="AS42" s="62"/>
      <c r="AT42" s="62"/>
      <c r="AU42" s="62"/>
      <c r="AV42" s="62"/>
      <c r="AW42" s="65"/>
      <c r="AX42" s="67"/>
    </row>
    <row r="43" spans="1:50" s="4" customFormat="1" ht="35.25" customHeight="1" thickBot="1">
      <c r="A43" s="221">
        <v>15</v>
      </c>
      <c r="B43" s="268" t="s">
        <v>86</v>
      </c>
      <c r="C43" s="269">
        <f t="shared" si="10"/>
        <v>45</v>
      </c>
      <c r="D43" s="270">
        <f t="shared" si="4"/>
        <v>15</v>
      </c>
      <c r="E43" s="270">
        <f t="shared" si="4"/>
        <v>0</v>
      </c>
      <c r="F43" s="270">
        <f t="shared" si="4"/>
        <v>0</v>
      </c>
      <c r="G43" s="270">
        <f t="shared" si="4"/>
        <v>0</v>
      </c>
      <c r="H43" s="191">
        <f t="shared" si="4"/>
        <v>30</v>
      </c>
      <c r="I43" s="114"/>
      <c r="J43" s="71"/>
      <c r="K43" s="71"/>
      <c r="L43" s="71"/>
      <c r="M43" s="71"/>
      <c r="N43" s="98"/>
      <c r="O43" s="257"/>
      <c r="P43" s="114"/>
      <c r="Q43" s="71"/>
      <c r="R43" s="71"/>
      <c r="S43" s="71"/>
      <c r="T43" s="71"/>
      <c r="U43" s="98"/>
      <c r="V43" s="247"/>
      <c r="W43" s="114"/>
      <c r="X43" s="71"/>
      <c r="Y43" s="71"/>
      <c r="Z43" s="71"/>
      <c r="AA43" s="71"/>
      <c r="AB43" s="98"/>
      <c r="AC43" s="247"/>
      <c r="AD43" s="114">
        <v>15</v>
      </c>
      <c r="AE43" s="71"/>
      <c r="AF43" s="71"/>
      <c r="AG43" s="71"/>
      <c r="AH43" s="71">
        <v>30</v>
      </c>
      <c r="AI43" s="271" t="s">
        <v>41</v>
      </c>
      <c r="AJ43" s="247">
        <v>4</v>
      </c>
      <c r="AK43" s="114"/>
      <c r="AL43" s="71"/>
      <c r="AM43" s="71"/>
      <c r="AN43" s="71"/>
      <c r="AO43" s="75"/>
      <c r="AP43" s="100"/>
      <c r="AQ43" s="77"/>
      <c r="AR43" s="99"/>
      <c r="AS43" s="75"/>
      <c r="AT43" s="75"/>
      <c r="AU43" s="75"/>
      <c r="AV43" s="75"/>
      <c r="AW43" s="100"/>
      <c r="AX43" s="77"/>
    </row>
    <row r="44" spans="1:50" s="24" customFormat="1" ht="15" customHeight="1" thickBot="1">
      <c r="A44" s="234"/>
      <c r="B44" s="222"/>
      <c r="C44" s="131"/>
      <c r="D44" s="131"/>
      <c r="E44" s="131"/>
      <c r="F44" s="131"/>
      <c r="G44" s="131"/>
      <c r="H44" s="131"/>
      <c r="I44" s="132"/>
      <c r="J44" s="132"/>
      <c r="K44" s="132"/>
      <c r="L44" s="132"/>
      <c r="M44" s="132"/>
      <c r="N44" s="132"/>
      <c r="O44" s="131"/>
      <c r="P44" s="133"/>
      <c r="Q44" s="133"/>
      <c r="R44" s="133"/>
      <c r="S44" s="133"/>
      <c r="T44" s="133"/>
      <c r="U44" s="133"/>
      <c r="V44" s="131"/>
      <c r="W44" s="133"/>
      <c r="X44" s="133"/>
      <c r="Y44" s="133"/>
      <c r="Z44" s="133"/>
      <c r="AA44" s="133"/>
      <c r="AB44" s="133"/>
      <c r="AC44" s="131"/>
      <c r="AD44" s="133"/>
      <c r="AE44" s="133"/>
      <c r="AF44" s="133"/>
      <c r="AG44" s="133"/>
      <c r="AH44" s="133"/>
      <c r="AI44" s="133"/>
      <c r="AJ44" s="131"/>
      <c r="AK44" s="133"/>
      <c r="AL44" s="133"/>
      <c r="AM44" s="133"/>
      <c r="AN44" s="133"/>
      <c r="AO44" s="133"/>
      <c r="AP44" s="133"/>
      <c r="AQ44" s="131"/>
      <c r="AR44" s="133"/>
      <c r="AS44" s="133"/>
      <c r="AT44" s="133"/>
      <c r="AU44" s="133"/>
      <c r="AV44" s="133"/>
      <c r="AW44" s="133"/>
      <c r="AX44" s="196"/>
    </row>
    <row r="45" spans="1:50" s="4" customFormat="1" ht="46.5" customHeight="1" thickBot="1">
      <c r="A45" s="217" t="s">
        <v>24</v>
      </c>
      <c r="B45" s="223" t="s">
        <v>34</v>
      </c>
      <c r="C45" s="119">
        <f>SUM(D45:H45)</f>
        <v>270</v>
      </c>
      <c r="D45" s="119">
        <f aca="true" t="shared" si="11" ref="D45:H55">I45+P45+W45+AD45+AK45+AR45</f>
        <v>60</v>
      </c>
      <c r="E45" s="119">
        <f t="shared" si="11"/>
        <v>30</v>
      </c>
      <c r="F45" s="119">
        <f t="shared" si="11"/>
        <v>90</v>
      </c>
      <c r="G45" s="119">
        <f t="shared" si="11"/>
        <v>0</v>
      </c>
      <c r="H45" s="120">
        <f>M45+T45+AA45+AH45+AO45+AV45</f>
        <v>90</v>
      </c>
      <c r="I45" s="121">
        <f aca="true" t="shared" si="12" ref="I45:T45">SUM(I47:I55)</f>
        <v>0</v>
      </c>
      <c r="J45" s="121">
        <f t="shared" si="12"/>
        <v>0</v>
      </c>
      <c r="K45" s="121">
        <f t="shared" si="12"/>
        <v>0</v>
      </c>
      <c r="L45" s="121">
        <f t="shared" si="12"/>
        <v>0</v>
      </c>
      <c r="M45" s="121">
        <f t="shared" si="12"/>
        <v>0</v>
      </c>
      <c r="N45" s="121">
        <f t="shared" si="12"/>
        <v>0</v>
      </c>
      <c r="O45" s="120">
        <f t="shared" si="12"/>
        <v>0</v>
      </c>
      <c r="P45" s="121">
        <f t="shared" si="12"/>
        <v>0</v>
      </c>
      <c r="Q45" s="121">
        <f t="shared" si="12"/>
        <v>0</v>
      </c>
      <c r="R45" s="121">
        <f t="shared" si="12"/>
        <v>0</v>
      </c>
      <c r="S45" s="121">
        <f t="shared" si="12"/>
        <v>0</v>
      </c>
      <c r="T45" s="121">
        <f t="shared" si="12"/>
        <v>0</v>
      </c>
      <c r="U45" s="121">
        <f>COUNTIF(U47:U55,"E")</f>
        <v>0</v>
      </c>
      <c r="V45" s="120">
        <f>SUM(V47:V55)</f>
        <v>0</v>
      </c>
      <c r="W45" s="121">
        <f>SUM(W47:W48)</f>
        <v>30</v>
      </c>
      <c r="X45" s="121">
        <f aca="true" t="shared" si="13" ref="X45:AC45">SUM(X47:X48)</f>
        <v>0</v>
      </c>
      <c r="Y45" s="121">
        <f t="shared" si="13"/>
        <v>0</v>
      </c>
      <c r="Z45" s="121">
        <f t="shared" si="13"/>
        <v>0</v>
      </c>
      <c r="AA45" s="121">
        <f t="shared" si="13"/>
        <v>60</v>
      </c>
      <c r="AB45" s="121">
        <f t="shared" si="13"/>
        <v>0</v>
      </c>
      <c r="AC45" s="121">
        <f t="shared" si="13"/>
        <v>8</v>
      </c>
      <c r="AD45" s="121">
        <f>SUM(AD47:AD52)</f>
        <v>30</v>
      </c>
      <c r="AE45" s="121">
        <f>SUM(AE47:AE55)</f>
        <v>0</v>
      </c>
      <c r="AF45" s="121">
        <f>SUM(AF47:AF55)</f>
        <v>30</v>
      </c>
      <c r="AG45" s="121">
        <f>SUM(AG47:AG55)</f>
        <v>0</v>
      </c>
      <c r="AH45" s="121">
        <f>SUM(AH52:AH55)</f>
        <v>30</v>
      </c>
      <c r="AI45" s="121">
        <f>COUNTIF(AI47:AI55,"E")</f>
        <v>0</v>
      </c>
      <c r="AJ45" s="120">
        <f>SUM(AJ52:AJ55)</f>
        <v>10</v>
      </c>
      <c r="AK45" s="121">
        <f>SUM(AK47:AK55)</f>
        <v>0</v>
      </c>
      <c r="AL45" s="121">
        <f>SUM(AL47:AL55)</f>
        <v>0</v>
      </c>
      <c r="AM45" s="121">
        <f>SUM(AM47:AM55)</f>
        <v>30</v>
      </c>
      <c r="AN45" s="121">
        <f>SUM(AN47:AN55)</f>
        <v>0</v>
      </c>
      <c r="AO45" s="121">
        <f>SUM(AO47:AO55)</f>
        <v>0</v>
      </c>
      <c r="AP45" s="121">
        <f>COUNTIF(AP47:AP55,"E")</f>
        <v>0</v>
      </c>
      <c r="AQ45" s="120">
        <f aca="true" t="shared" si="14" ref="AQ45:AV45">SUM(AQ47:AQ55)</f>
        <v>2</v>
      </c>
      <c r="AR45" s="121">
        <f t="shared" si="14"/>
        <v>0</v>
      </c>
      <c r="AS45" s="121">
        <f t="shared" si="14"/>
        <v>30</v>
      </c>
      <c r="AT45" s="121">
        <f t="shared" si="14"/>
        <v>30</v>
      </c>
      <c r="AU45" s="121">
        <f t="shared" si="14"/>
        <v>0</v>
      </c>
      <c r="AV45" s="121">
        <f t="shared" si="14"/>
        <v>0</v>
      </c>
      <c r="AW45" s="121">
        <f>COUNTIF(AW47:AW55,"E")</f>
        <v>0</v>
      </c>
      <c r="AX45" s="130">
        <f>SUM(AX47:AX55)</f>
        <v>7</v>
      </c>
    </row>
    <row r="46" spans="1:50" s="4" customFormat="1" ht="47.25" customHeight="1" thickBot="1">
      <c r="A46" s="243">
        <v>1</v>
      </c>
      <c r="B46" s="224" t="s">
        <v>66</v>
      </c>
      <c r="C46" s="158"/>
      <c r="D46" s="158"/>
      <c r="E46" s="158"/>
      <c r="F46" s="158"/>
      <c r="G46" s="158"/>
      <c r="H46" s="52"/>
      <c r="I46" s="235"/>
      <c r="J46" s="50"/>
      <c r="K46" s="50"/>
      <c r="L46" s="50"/>
      <c r="M46" s="51"/>
      <c r="N46" s="51"/>
      <c r="O46" s="52"/>
      <c r="P46" s="53"/>
      <c r="Q46" s="54"/>
      <c r="R46" s="54"/>
      <c r="S46" s="54"/>
      <c r="T46" s="54"/>
      <c r="U46" s="101"/>
      <c r="V46" s="52"/>
      <c r="W46" s="53"/>
      <c r="X46" s="54"/>
      <c r="Y46" s="54"/>
      <c r="Z46" s="54"/>
      <c r="AA46" s="54"/>
      <c r="AB46" s="101"/>
      <c r="AC46" s="52"/>
      <c r="AD46" s="53"/>
      <c r="AE46" s="54"/>
      <c r="AF46" s="54"/>
      <c r="AG46" s="54"/>
      <c r="AH46" s="54"/>
      <c r="AI46" s="101"/>
      <c r="AJ46" s="52"/>
      <c r="AK46" s="53"/>
      <c r="AL46" s="54"/>
      <c r="AM46" s="54"/>
      <c r="AN46" s="54"/>
      <c r="AO46" s="54"/>
      <c r="AP46" s="101"/>
      <c r="AQ46" s="52"/>
      <c r="AR46" s="53"/>
      <c r="AS46" s="54"/>
      <c r="AT46" s="54"/>
      <c r="AU46" s="54"/>
      <c r="AV46" s="54"/>
      <c r="AW46" s="101"/>
      <c r="AX46" s="56"/>
    </row>
    <row r="47" spans="1:50" s="4" customFormat="1" ht="35.25" customHeight="1">
      <c r="A47" s="207" t="s">
        <v>63</v>
      </c>
      <c r="B47" s="204" t="s">
        <v>52</v>
      </c>
      <c r="C47" s="161">
        <f>D47+E47+F47+G47+H47</f>
        <v>45</v>
      </c>
      <c r="D47" s="161">
        <f t="shared" si="11"/>
        <v>15</v>
      </c>
      <c r="E47" s="161">
        <f t="shared" si="11"/>
        <v>0</v>
      </c>
      <c r="F47" s="161">
        <f t="shared" si="11"/>
        <v>0</v>
      </c>
      <c r="G47" s="161">
        <f t="shared" si="11"/>
        <v>0</v>
      </c>
      <c r="H47" s="115">
        <f t="shared" si="11"/>
        <v>30</v>
      </c>
      <c r="I47" s="103"/>
      <c r="J47" s="104"/>
      <c r="K47" s="104"/>
      <c r="L47" s="83"/>
      <c r="M47" s="166"/>
      <c r="N47" s="166"/>
      <c r="O47" s="115"/>
      <c r="P47" s="116"/>
      <c r="Q47" s="95"/>
      <c r="R47" s="95"/>
      <c r="S47" s="95"/>
      <c r="T47" s="95"/>
      <c r="U47" s="111"/>
      <c r="V47" s="115"/>
      <c r="W47" s="116">
        <v>15</v>
      </c>
      <c r="X47" s="95"/>
      <c r="Y47" s="95"/>
      <c r="Z47" s="95"/>
      <c r="AA47" s="95">
        <v>30</v>
      </c>
      <c r="AB47" s="96" t="s">
        <v>40</v>
      </c>
      <c r="AC47" s="118">
        <v>4</v>
      </c>
      <c r="AD47" s="94"/>
      <c r="AE47" s="95"/>
      <c r="AF47" s="95"/>
      <c r="AG47" s="95"/>
      <c r="AH47" s="95"/>
      <c r="AI47" s="96"/>
      <c r="AJ47" s="118"/>
      <c r="AK47" s="94"/>
      <c r="AL47" s="95"/>
      <c r="AM47" s="95"/>
      <c r="AN47" s="95"/>
      <c r="AO47" s="95"/>
      <c r="AP47" s="96"/>
      <c r="AQ47" s="115"/>
      <c r="AR47" s="116"/>
      <c r="AS47" s="95"/>
      <c r="AT47" s="95"/>
      <c r="AU47" s="95"/>
      <c r="AV47" s="95"/>
      <c r="AW47" s="96"/>
      <c r="AX47" s="118"/>
    </row>
    <row r="48" spans="1:50" s="4" customFormat="1" ht="35.25" customHeight="1">
      <c r="A48" s="208" t="s">
        <v>64</v>
      </c>
      <c r="B48" s="203" t="s">
        <v>53</v>
      </c>
      <c r="C48" s="161">
        <f>D48+E48+F48+G48+H48</f>
        <v>45</v>
      </c>
      <c r="D48" s="161">
        <f t="shared" si="11"/>
        <v>15</v>
      </c>
      <c r="E48" s="161">
        <f t="shared" si="11"/>
        <v>0</v>
      </c>
      <c r="F48" s="161">
        <f t="shared" si="11"/>
        <v>0</v>
      </c>
      <c r="G48" s="161">
        <f t="shared" si="11"/>
        <v>0</v>
      </c>
      <c r="H48" s="115">
        <f t="shared" si="11"/>
        <v>30</v>
      </c>
      <c r="I48" s="57"/>
      <c r="J48" s="58"/>
      <c r="K48" s="58"/>
      <c r="L48" s="104"/>
      <c r="M48" s="104"/>
      <c r="N48" s="105"/>
      <c r="O48" s="48"/>
      <c r="P48" s="106"/>
      <c r="Q48" s="86"/>
      <c r="R48" s="86"/>
      <c r="S48" s="86"/>
      <c r="T48" s="86"/>
      <c r="U48" s="78"/>
      <c r="V48" s="48"/>
      <c r="W48" s="106">
        <v>15</v>
      </c>
      <c r="X48" s="86"/>
      <c r="Y48" s="86"/>
      <c r="Z48" s="86"/>
      <c r="AA48" s="86">
        <v>30</v>
      </c>
      <c r="AB48" s="78" t="s">
        <v>40</v>
      </c>
      <c r="AC48" s="87">
        <v>4</v>
      </c>
      <c r="AD48" s="85"/>
      <c r="AE48" s="86"/>
      <c r="AF48" s="86"/>
      <c r="AG48" s="86"/>
      <c r="AH48" s="86"/>
      <c r="AI48" s="96"/>
      <c r="AJ48" s="87"/>
      <c r="AK48" s="85"/>
      <c r="AL48" s="86"/>
      <c r="AM48" s="86"/>
      <c r="AN48" s="86"/>
      <c r="AO48" s="86"/>
      <c r="AP48" s="96"/>
      <c r="AQ48" s="48"/>
      <c r="AR48" s="106"/>
      <c r="AS48" s="86"/>
      <c r="AT48" s="86"/>
      <c r="AU48" s="86"/>
      <c r="AV48" s="86"/>
      <c r="AW48" s="105"/>
      <c r="AX48" s="87"/>
    </row>
    <row r="49" spans="1:50" s="4" customFormat="1" ht="35.25" customHeight="1" thickBot="1">
      <c r="A49" s="240" t="s">
        <v>65</v>
      </c>
      <c r="B49" s="231" t="s">
        <v>121</v>
      </c>
      <c r="C49" s="161">
        <f aca="true" t="shared" si="15" ref="C49:C55">D49+E49+F49+G49+H49</f>
        <v>45</v>
      </c>
      <c r="D49" s="161">
        <f t="shared" si="11"/>
        <v>15</v>
      </c>
      <c r="E49" s="161">
        <f t="shared" si="11"/>
        <v>0</v>
      </c>
      <c r="F49" s="161">
        <f t="shared" si="11"/>
        <v>0</v>
      </c>
      <c r="G49" s="161">
        <f t="shared" si="11"/>
        <v>0</v>
      </c>
      <c r="H49" s="115">
        <f t="shared" si="11"/>
        <v>30</v>
      </c>
      <c r="I49" s="89"/>
      <c r="J49" s="83"/>
      <c r="K49" s="83"/>
      <c r="L49" s="58"/>
      <c r="M49" s="58"/>
      <c r="N49" s="90"/>
      <c r="O49" s="60"/>
      <c r="P49" s="61"/>
      <c r="Q49" s="62"/>
      <c r="R49" s="62"/>
      <c r="S49" s="62"/>
      <c r="T49" s="62"/>
      <c r="U49" s="93"/>
      <c r="V49" s="60"/>
      <c r="W49" s="61">
        <v>15</v>
      </c>
      <c r="X49" s="62"/>
      <c r="Y49" s="62"/>
      <c r="Z49" s="62"/>
      <c r="AA49" s="62">
        <v>30</v>
      </c>
      <c r="AB49" s="93" t="s">
        <v>40</v>
      </c>
      <c r="AC49" s="64">
        <v>4</v>
      </c>
      <c r="AD49" s="92"/>
      <c r="AE49" s="62"/>
      <c r="AF49" s="62"/>
      <c r="AG49" s="62"/>
      <c r="AH49" s="62"/>
      <c r="AI49" s="93"/>
      <c r="AJ49" s="64"/>
      <c r="AK49" s="92"/>
      <c r="AL49" s="62"/>
      <c r="AM49" s="62"/>
      <c r="AN49" s="62"/>
      <c r="AO49" s="62"/>
      <c r="AP49" s="93"/>
      <c r="AQ49" s="60"/>
      <c r="AR49" s="61"/>
      <c r="AS49" s="62"/>
      <c r="AT49" s="62"/>
      <c r="AU49" s="62"/>
      <c r="AV49" s="62"/>
      <c r="AW49" s="88"/>
      <c r="AX49" s="64"/>
    </row>
    <row r="50" spans="1:50" s="4" customFormat="1" ht="49.5" customHeight="1" thickBot="1">
      <c r="A50" s="243">
        <v>2</v>
      </c>
      <c r="B50" s="225" t="s">
        <v>122</v>
      </c>
      <c r="C50" s="161"/>
      <c r="D50" s="161"/>
      <c r="E50" s="161"/>
      <c r="F50" s="161"/>
      <c r="G50" s="161"/>
      <c r="H50" s="115"/>
      <c r="I50" s="89"/>
      <c r="J50" s="58"/>
      <c r="K50" s="58"/>
      <c r="L50" s="58"/>
      <c r="M50" s="58"/>
      <c r="N50" s="90"/>
      <c r="O50" s="60"/>
      <c r="P50" s="89"/>
      <c r="Q50" s="58"/>
      <c r="R50" s="58"/>
      <c r="S50" s="58"/>
      <c r="T50" s="58"/>
      <c r="U50" s="90"/>
      <c r="V50" s="60"/>
      <c r="W50" s="89"/>
      <c r="X50" s="58"/>
      <c r="Y50" s="58"/>
      <c r="Z50" s="58"/>
      <c r="AA50" s="58"/>
      <c r="AB50" s="90"/>
      <c r="AC50" s="60"/>
      <c r="AD50" s="89"/>
      <c r="AE50" s="58"/>
      <c r="AF50" s="58"/>
      <c r="AG50" s="58"/>
      <c r="AH50" s="58"/>
      <c r="AI50" s="90"/>
      <c r="AJ50" s="60"/>
      <c r="AK50" s="89"/>
      <c r="AL50" s="58"/>
      <c r="AM50" s="58"/>
      <c r="AN50" s="58"/>
      <c r="AO50" s="58"/>
      <c r="AP50" s="90"/>
      <c r="AQ50" s="60"/>
      <c r="AR50" s="89"/>
      <c r="AS50" s="58"/>
      <c r="AT50" s="58"/>
      <c r="AU50" s="58"/>
      <c r="AV50" s="58"/>
      <c r="AW50" s="90"/>
      <c r="AX50" s="64"/>
    </row>
    <row r="51" spans="1:50" s="25" customFormat="1" ht="35.25" customHeight="1">
      <c r="A51" s="241" t="s">
        <v>67</v>
      </c>
      <c r="B51" s="203" t="s">
        <v>87</v>
      </c>
      <c r="C51" s="161">
        <f t="shared" si="15"/>
        <v>30</v>
      </c>
      <c r="D51" s="161">
        <f t="shared" si="11"/>
        <v>15</v>
      </c>
      <c r="E51" s="161">
        <f t="shared" si="11"/>
        <v>0</v>
      </c>
      <c r="F51" s="161">
        <f t="shared" si="11"/>
        <v>0</v>
      </c>
      <c r="G51" s="161">
        <f t="shared" si="11"/>
        <v>0</v>
      </c>
      <c r="H51" s="115">
        <f t="shared" si="11"/>
        <v>15</v>
      </c>
      <c r="I51" s="82"/>
      <c r="J51" s="83"/>
      <c r="K51" s="83"/>
      <c r="L51" s="83"/>
      <c r="M51" s="83"/>
      <c r="N51" s="111"/>
      <c r="O51" s="112"/>
      <c r="P51" s="57"/>
      <c r="Q51" s="58"/>
      <c r="R51" s="58"/>
      <c r="S51" s="104"/>
      <c r="T51" s="104"/>
      <c r="U51" s="105"/>
      <c r="V51" s="108"/>
      <c r="W51" s="103"/>
      <c r="X51" s="104"/>
      <c r="Y51" s="104"/>
      <c r="Z51" s="104"/>
      <c r="AA51" s="104"/>
      <c r="AB51" s="105"/>
      <c r="AC51" s="109"/>
      <c r="AD51" s="110">
        <v>15</v>
      </c>
      <c r="AE51" s="104"/>
      <c r="AF51" s="104"/>
      <c r="AG51" s="104"/>
      <c r="AH51" s="104">
        <v>15</v>
      </c>
      <c r="AI51" s="105" t="s">
        <v>40</v>
      </c>
      <c r="AJ51" s="291">
        <v>4</v>
      </c>
      <c r="AK51" s="110"/>
      <c r="AL51" s="104"/>
      <c r="AM51" s="104"/>
      <c r="AN51" s="104"/>
      <c r="AO51" s="104"/>
      <c r="AP51" s="105"/>
      <c r="AQ51" s="108"/>
      <c r="AR51" s="103"/>
      <c r="AS51" s="104"/>
      <c r="AT51" s="104"/>
      <c r="AU51" s="104"/>
      <c r="AV51" s="104"/>
      <c r="AW51" s="105"/>
      <c r="AX51" s="109"/>
    </row>
    <row r="52" spans="1:50" s="25" customFormat="1" ht="35.25" customHeight="1">
      <c r="A52" s="211" t="s">
        <v>68</v>
      </c>
      <c r="B52" s="204" t="s">
        <v>105</v>
      </c>
      <c r="C52" s="161">
        <f t="shared" si="15"/>
        <v>30</v>
      </c>
      <c r="D52" s="161">
        <f t="shared" si="11"/>
        <v>15</v>
      </c>
      <c r="E52" s="161">
        <f t="shared" si="11"/>
        <v>0</v>
      </c>
      <c r="F52" s="161">
        <f t="shared" si="11"/>
        <v>0</v>
      </c>
      <c r="G52" s="161">
        <f t="shared" si="11"/>
        <v>0</v>
      </c>
      <c r="H52" s="115">
        <f t="shared" si="11"/>
        <v>15</v>
      </c>
      <c r="I52" s="82"/>
      <c r="J52" s="83"/>
      <c r="K52" s="83"/>
      <c r="L52" s="83"/>
      <c r="M52" s="83"/>
      <c r="N52" s="111"/>
      <c r="O52" s="112"/>
      <c r="P52" s="82"/>
      <c r="Q52" s="83"/>
      <c r="R52" s="58"/>
      <c r="S52" s="58"/>
      <c r="T52" s="58"/>
      <c r="U52" s="90"/>
      <c r="V52" s="107"/>
      <c r="W52" s="57"/>
      <c r="X52" s="58"/>
      <c r="Y52" s="58"/>
      <c r="Z52" s="58"/>
      <c r="AA52" s="58"/>
      <c r="AB52" s="90"/>
      <c r="AC52" s="91"/>
      <c r="AD52" s="89">
        <v>15</v>
      </c>
      <c r="AE52" s="58"/>
      <c r="AF52" s="58"/>
      <c r="AG52" s="58"/>
      <c r="AH52" s="58">
        <v>15</v>
      </c>
      <c r="AI52" s="90" t="s">
        <v>40</v>
      </c>
      <c r="AJ52" s="292">
        <v>4</v>
      </c>
      <c r="AK52" s="89"/>
      <c r="AL52" s="58"/>
      <c r="AM52" s="58"/>
      <c r="AN52" s="58"/>
      <c r="AO52" s="58"/>
      <c r="AP52" s="90"/>
      <c r="AQ52" s="107"/>
      <c r="AR52" s="57"/>
      <c r="AS52" s="58"/>
      <c r="AT52" s="58"/>
      <c r="AU52" s="58"/>
      <c r="AV52" s="58"/>
      <c r="AW52" s="90"/>
      <c r="AX52" s="91"/>
    </row>
    <row r="53" spans="1:50" s="25" customFormat="1" ht="35.25" customHeight="1">
      <c r="A53" s="211" t="s">
        <v>69</v>
      </c>
      <c r="B53" s="203" t="s">
        <v>88</v>
      </c>
      <c r="C53" s="161">
        <f t="shared" si="15"/>
        <v>30</v>
      </c>
      <c r="D53" s="161">
        <f t="shared" si="11"/>
        <v>15</v>
      </c>
      <c r="E53" s="161">
        <f t="shared" si="11"/>
        <v>0</v>
      </c>
      <c r="F53" s="161">
        <f t="shared" si="11"/>
        <v>0</v>
      </c>
      <c r="G53" s="161">
        <f t="shared" si="11"/>
        <v>0</v>
      </c>
      <c r="H53" s="115">
        <f t="shared" si="11"/>
        <v>15</v>
      </c>
      <c r="I53" s="57"/>
      <c r="J53" s="104"/>
      <c r="K53" s="104"/>
      <c r="L53" s="104"/>
      <c r="M53" s="104"/>
      <c r="N53" s="105"/>
      <c r="O53" s="108"/>
      <c r="P53" s="103"/>
      <c r="Q53" s="104"/>
      <c r="R53" s="104"/>
      <c r="S53" s="104"/>
      <c r="T53" s="103"/>
      <c r="U53" s="83"/>
      <c r="V53" s="107"/>
      <c r="W53" s="58"/>
      <c r="X53" s="58"/>
      <c r="Y53" s="90"/>
      <c r="Z53" s="104"/>
      <c r="AA53" s="104"/>
      <c r="AB53" s="90"/>
      <c r="AC53" s="109"/>
      <c r="AD53" s="110">
        <v>15</v>
      </c>
      <c r="AE53" s="104"/>
      <c r="AF53" s="104"/>
      <c r="AG53" s="104"/>
      <c r="AH53" s="104">
        <v>15</v>
      </c>
      <c r="AI53" s="105" t="s">
        <v>40</v>
      </c>
      <c r="AJ53" s="291">
        <v>4</v>
      </c>
      <c r="AK53" s="110"/>
      <c r="AL53" s="104"/>
      <c r="AM53" s="104"/>
      <c r="AN53" s="104"/>
      <c r="AO53" s="104"/>
      <c r="AP53" s="105"/>
      <c r="AQ53" s="108"/>
      <c r="AR53" s="103"/>
      <c r="AS53" s="104"/>
      <c r="AT53" s="104"/>
      <c r="AU53" s="104"/>
      <c r="AV53" s="58"/>
      <c r="AW53" s="59"/>
      <c r="AX53" s="113"/>
    </row>
    <row r="54" spans="1:50" s="25" customFormat="1" ht="35.25" customHeight="1">
      <c r="A54" s="232">
        <v>3</v>
      </c>
      <c r="B54" s="233" t="s">
        <v>58</v>
      </c>
      <c r="C54" s="187">
        <f t="shared" si="15"/>
        <v>90</v>
      </c>
      <c r="D54" s="187">
        <f t="shared" si="11"/>
        <v>0</v>
      </c>
      <c r="E54" s="187">
        <f t="shared" si="11"/>
        <v>0</v>
      </c>
      <c r="F54" s="187">
        <f t="shared" si="11"/>
        <v>90</v>
      </c>
      <c r="G54" s="187">
        <f t="shared" si="11"/>
        <v>0</v>
      </c>
      <c r="H54" s="48">
        <f t="shared" si="11"/>
        <v>0</v>
      </c>
      <c r="I54" s="89"/>
      <c r="J54" s="58"/>
      <c r="K54" s="58"/>
      <c r="L54" s="58"/>
      <c r="M54" s="58"/>
      <c r="N54" s="90"/>
      <c r="O54" s="107"/>
      <c r="P54" s="89"/>
      <c r="Q54" s="58"/>
      <c r="R54" s="58"/>
      <c r="S54" s="58"/>
      <c r="T54" s="58"/>
      <c r="U54" s="90"/>
      <c r="V54" s="107"/>
      <c r="W54" s="89"/>
      <c r="X54" s="58"/>
      <c r="Y54" s="58"/>
      <c r="Z54" s="58"/>
      <c r="AA54" s="58"/>
      <c r="AB54" s="90"/>
      <c r="AC54" s="107"/>
      <c r="AD54" s="89"/>
      <c r="AE54" s="58"/>
      <c r="AF54" s="58">
        <v>30</v>
      </c>
      <c r="AG54" s="58"/>
      <c r="AH54" s="58"/>
      <c r="AI54" s="90" t="s">
        <v>40</v>
      </c>
      <c r="AJ54" s="107">
        <v>2</v>
      </c>
      <c r="AK54" s="89"/>
      <c r="AL54" s="58"/>
      <c r="AM54" s="58">
        <v>30</v>
      </c>
      <c r="AN54" s="58"/>
      <c r="AO54" s="58"/>
      <c r="AP54" s="90" t="s">
        <v>40</v>
      </c>
      <c r="AQ54" s="107">
        <v>2</v>
      </c>
      <c r="AR54" s="89"/>
      <c r="AS54" s="58"/>
      <c r="AT54" s="58">
        <v>30</v>
      </c>
      <c r="AU54" s="58"/>
      <c r="AV54" s="58"/>
      <c r="AW54" s="59" t="s">
        <v>40</v>
      </c>
      <c r="AX54" s="91">
        <v>3</v>
      </c>
    </row>
    <row r="55" spans="1:50" s="25" customFormat="1" ht="36.75" customHeight="1" thickBot="1">
      <c r="A55" s="237">
        <v>4</v>
      </c>
      <c r="B55" s="285" t="s">
        <v>109</v>
      </c>
      <c r="C55" s="68">
        <f t="shared" si="15"/>
        <v>30</v>
      </c>
      <c r="D55" s="68">
        <f t="shared" si="11"/>
        <v>0</v>
      </c>
      <c r="E55" s="68">
        <f t="shared" si="11"/>
        <v>30</v>
      </c>
      <c r="F55" s="68">
        <f t="shared" si="11"/>
        <v>0</v>
      </c>
      <c r="G55" s="68">
        <f t="shared" si="11"/>
        <v>0</v>
      </c>
      <c r="H55" s="69">
        <f t="shared" si="11"/>
        <v>0</v>
      </c>
      <c r="I55" s="162"/>
      <c r="J55" s="160"/>
      <c r="K55" s="160"/>
      <c r="L55" s="160"/>
      <c r="M55" s="160"/>
      <c r="N55" s="236"/>
      <c r="O55" s="191"/>
      <c r="P55" s="192"/>
      <c r="Q55" s="160"/>
      <c r="R55" s="160"/>
      <c r="S55" s="160"/>
      <c r="T55" s="160"/>
      <c r="U55" s="135"/>
      <c r="V55" s="191"/>
      <c r="W55" s="192"/>
      <c r="X55" s="160"/>
      <c r="Y55" s="160"/>
      <c r="Z55" s="160"/>
      <c r="AA55" s="160"/>
      <c r="AB55" s="135"/>
      <c r="AC55" s="193"/>
      <c r="AD55" s="162"/>
      <c r="AE55" s="160"/>
      <c r="AF55" s="160"/>
      <c r="AG55" s="160"/>
      <c r="AH55" s="160"/>
      <c r="AI55" s="135"/>
      <c r="AJ55" s="193"/>
      <c r="AK55" s="162"/>
      <c r="AL55" s="160"/>
      <c r="AM55" s="160"/>
      <c r="AN55" s="160"/>
      <c r="AO55" s="160"/>
      <c r="AP55" s="135"/>
      <c r="AQ55" s="191"/>
      <c r="AR55" s="192"/>
      <c r="AS55" s="160">
        <v>30</v>
      </c>
      <c r="AT55" s="160"/>
      <c r="AU55" s="160"/>
      <c r="AV55" s="160"/>
      <c r="AW55" s="236" t="s">
        <v>40</v>
      </c>
      <c r="AX55" s="193">
        <v>4</v>
      </c>
    </row>
    <row r="56" spans="1:50" s="4" customFormat="1" ht="24.75" customHeight="1" thickBot="1">
      <c r="A56" s="226"/>
      <c r="B56" s="227"/>
      <c r="C56" s="134"/>
      <c r="D56" s="134"/>
      <c r="E56" s="134"/>
      <c r="F56" s="134"/>
      <c r="G56" s="134"/>
      <c r="H56" s="134"/>
      <c r="I56" s="135"/>
      <c r="J56" s="135"/>
      <c r="K56" s="135"/>
      <c r="L56" s="135"/>
      <c r="M56" s="135"/>
      <c r="N56" s="135"/>
      <c r="O56" s="134"/>
      <c r="P56" s="136"/>
      <c r="Q56" s="136"/>
      <c r="R56" s="136"/>
      <c r="S56" s="136"/>
      <c r="T56" s="136"/>
      <c r="U56" s="136"/>
      <c r="V56" s="134"/>
      <c r="W56" s="136"/>
      <c r="X56" s="136"/>
      <c r="Y56" s="136"/>
      <c r="Z56" s="136"/>
      <c r="AA56" s="136"/>
      <c r="AB56" s="136"/>
      <c r="AC56" s="134"/>
      <c r="AD56" s="136"/>
      <c r="AE56" s="136"/>
      <c r="AF56" s="136"/>
      <c r="AG56" s="136"/>
      <c r="AH56" s="136"/>
      <c r="AI56" s="136"/>
      <c r="AJ56" s="134"/>
      <c r="AK56" s="178"/>
      <c r="AL56" s="178"/>
      <c r="AM56" s="178"/>
      <c r="AN56" s="178"/>
      <c r="AO56" s="178"/>
      <c r="AP56" s="178"/>
      <c r="AQ56" s="181"/>
      <c r="AR56" s="178"/>
      <c r="AS56" s="178"/>
      <c r="AT56" s="178"/>
      <c r="AU56" s="178"/>
      <c r="AV56" s="178"/>
      <c r="AW56" s="178"/>
      <c r="AX56" s="181"/>
    </row>
    <row r="57" spans="1:50" s="4" customFormat="1" ht="49.5" customHeight="1" thickBot="1">
      <c r="A57" s="217" t="s">
        <v>42</v>
      </c>
      <c r="B57" s="274" t="s">
        <v>55</v>
      </c>
      <c r="C57" s="275">
        <f>SUM(D57:H57)</f>
        <v>405</v>
      </c>
      <c r="D57" s="275">
        <f>I57+P57+W57+AD57+AK57+AR57</f>
        <v>105</v>
      </c>
      <c r="E57" s="275">
        <f>J57+Q57+X57+AE57+AL57+AS57</f>
        <v>0</v>
      </c>
      <c r="F57" s="275">
        <f>K57+R57+Y57+AF57+AM57+AT57</f>
        <v>0</v>
      </c>
      <c r="G57" s="275">
        <f>L57+S57+Z57+AG57+AN57+AU57</f>
        <v>0</v>
      </c>
      <c r="H57" s="275">
        <f>M57+T57+AA57+AH57+AO57+AV57</f>
        <v>300</v>
      </c>
      <c r="I57" s="273">
        <f>SUM(I58:I66)</f>
        <v>0</v>
      </c>
      <c r="J57" s="273">
        <f aca="true" t="shared" si="16" ref="J57:AX57">SUM(J58:J66)</f>
        <v>0</v>
      </c>
      <c r="K57" s="273">
        <f t="shared" si="16"/>
        <v>0</v>
      </c>
      <c r="L57" s="273">
        <f t="shared" si="16"/>
        <v>0</v>
      </c>
      <c r="M57" s="273">
        <f t="shared" si="16"/>
        <v>0</v>
      </c>
      <c r="N57" s="273">
        <f t="shared" si="16"/>
        <v>0</v>
      </c>
      <c r="O57" s="273">
        <f t="shared" si="16"/>
        <v>0</v>
      </c>
      <c r="P57" s="273">
        <f t="shared" si="16"/>
        <v>0</v>
      </c>
      <c r="Q57" s="273">
        <f t="shared" si="16"/>
        <v>0</v>
      </c>
      <c r="R57" s="273">
        <f t="shared" si="16"/>
        <v>0</v>
      </c>
      <c r="S57" s="273">
        <f t="shared" si="16"/>
        <v>0</v>
      </c>
      <c r="T57" s="273">
        <f t="shared" si="16"/>
        <v>0</v>
      </c>
      <c r="U57" s="273">
        <f t="shared" si="16"/>
        <v>0</v>
      </c>
      <c r="V57" s="273">
        <f t="shared" si="16"/>
        <v>0</v>
      </c>
      <c r="W57" s="273">
        <f t="shared" si="16"/>
        <v>0</v>
      </c>
      <c r="X57" s="273">
        <f t="shared" si="16"/>
        <v>0</v>
      </c>
      <c r="Y57" s="273">
        <f t="shared" si="16"/>
        <v>0</v>
      </c>
      <c r="Z57" s="273">
        <f t="shared" si="16"/>
        <v>0</v>
      </c>
      <c r="AA57" s="273">
        <f t="shared" si="16"/>
        <v>0</v>
      </c>
      <c r="AB57" s="273">
        <f t="shared" si="16"/>
        <v>0</v>
      </c>
      <c r="AC57" s="273">
        <f t="shared" si="16"/>
        <v>0</v>
      </c>
      <c r="AD57" s="273">
        <f t="shared" si="16"/>
        <v>0</v>
      </c>
      <c r="AE57" s="273">
        <f t="shared" si="16"/>
        <v>0</v>
      </c>
      <c r="AF57" s="273">
        <f t="shared" si="16"/>
        <v>0</v>
      </c>
      <c r="AG57" s="273">
        <f t="shared" si="16"/>
        <v>0</v>
      </c>
      <c r="AH57" s="273">
        <f t="shared" si="16"/>
        <v>0</v>
      </c>
      <c r="AI57" s="273">
        <f t="shared" si="16"/>
        <v>0</v>
      </c>
      <c r="AJ57" s="273">
        <f t="shared" si="16"/>
        <v>0</v>
      </c>
      <c r="AK57" s="273">
        <f t="shared" si="16"/>
        <v>75</v>
      </c>
      <c r="AL57" s="273">
        <f t="shared" si="16"/>
        <v>0</v>
      </c>
      <c r="AM57" s="273">
        <f t="shared" si="16"/>
        <v>0</v>
      </c>
      <c r="AN57" s="273">
        <f t="shared" si="16"/>
        <v>0</v>
      </c>
      <c r="AO57" s="273">
        <f t="shared" si="16"/>
        <v>270</v>
      </c>
      <c r="AP57" s="273">
        <f t="shared" si="16"/>
        <v>0</v>
      </c>
      <c r="AQ57" s="273">
        <f t="shared" si="16"/>
        <v>23</v>
      </c>
      <c r="AR57" s="273">
        <f t="shared" si="16"/>
        <v>30</v>
      </c>
      <c r="AS57" s="273">
        <f t="shared" si="16"/>
        <v>0</v>
      </c>
      <c r="AT57" s="273">
        <f t="shared" si="16"/>
        <v>0</v>
      </c>
      <c r="AU57" s="273">
        <f t="shared" si="16"/>
        <v>0</v>
      </c>
      <c r="AV57" s="273">
        <f t="shared" si="16"/>
        <v>30</v>
      </c>
      <c r="AW57" s="273">
        <f>COUNTIF(AW58:AW66,"E")</f>
        <v>1</v>
      </c>
      <c r="AX57" s="273">
        <f t="shared" si="16"/>
        <v>8</v>
      </c>
    </row>
    <row r="58" spans="1:50" s="4" customFormat="1" ht="42" customHeight="1">
      <c r="A58" s="206">
        <v>1</v>
      </c>
      <c r="B58" s="201" t="s">
        <v>89</v>
      </c>
      <c r="C58" s="158">
        <f aca="true" t="shared" si="17" ref="C58:C66">D58+E58+F58+G58+H58</f>
        <v>45</v>
      </c>
      <c r="D58" s="158">
        <f aca="true" t="shared" si="18" ref="D58:H66">I58+P58+W58+AD58+AK58+AR58</f>
        <v>15</v>
      </c>
      <c r="E58" s="158">
        <f t="shared" si="18"/>
        <v>0</v>
      </c>
      <c r="F58" s="158">
        <f t="shared" si="18"/>
        <v>0</v>
      </c>
      <c r="G58" s="158">
        <f t="shared" si="18"/>
        <v>0</v>
      </c>
      <c r="H58" s="52">
        <f t="shared" si="18"/>
        <v>30</v>
      </c>
      <c r="I58" s="49"/>
      <c r="J58" s="49"/>
      <c r="K58" s="49"/>
      <c r="L58" s="50"/>
      <c r="M58" s="50"/>
      <c r="N58" s="101"/>
      <c r="O58" s="52"/>
      <c r="P58" s="53"/>
      <c r="Q58" s="53"/>
      <c r="R58" s="53"/>
      <c r="S58" s="53"/>
      <c r="T58" s="53"/>
      <c r="U58" s="102"/>
      <c r="V58" s="52"/>
      <c r="W58" s="53"/>
      <c r="X58" s="53"/>
      <c r="Y58" s="53"/>
      <c r="Z58" s="53"/>
      <c r="AA58" s="53"/>
      <c r="AB58" s="102"/>
      <c r="AC58" s="52"/>
      <c r="AD58" s="53"/>
      <c r="AE58" s="53"/>
      <c r="AF58" s="53"/>
      <c r="AG58" s="53"/>
      <c r="AH58" s="53"/>
      <c r="AI58" s="102"/>
      <c r="AJ58" s="52"/>
      <c r="AK58" s="53">
        <v>15</v>
      </c>
      <c r="AL58" s="53"/>
      <c r="AM58" s="53"/>
      <c r="AN58" s="53"/>
      <c r="AO58" s="53">
        <v>30</v>
      </c>
      <c r="AP58" s="55" t="s">
        <v>40</v>
      </c>
      <c r="AQ58" s="52">
        <v>3</v>
      </c>
      <c r="AR58" s="53"/>
      <c r="AS58" s="53"/>
      <c r="AT58" s="53"/>
      <c r="AU58" s="53"/>
      <c r="AV58" s="53"/>
      <c r="AW58" s="195"/>
      <c r="AX58" s="56"/>
    </row>
    <row r="59" spans="1:50" s="4" customFormat="1" ht="56.25" customHeight="1">
      <c r="A59" s="208">
        <v>2</v>
      </c>
      <c r="B59" s="202" t="s">
        <v>90</v>
      </c>
      <c r="C59" s="159">
        <f t="shared" si="17"/>
        <v>45</v>
      </c>
      <c r="D59" s="159">
        <f t="shared" si="18"/>
        <v>15</v>
      </c>
      <c r="E59" s="159">
        <f t="shared" si="18"/>
        <v>0</v>
      </c>
      <c r="F59" s="159">
        <f t="shared" si="18"/>
        <v>0</v>
      </c>
      <c r="G59" s="159">
        <f t="shared" si="18"/>
        <v>0</v>
      </c>
      <c r="H59" s="60">
        <f t="shared" si="18"/>
        <v>30</v>
      </c>
      <c r="I59" s="82"/>
      <c r="J59" s="83"/>
      <c r="K59" s="83"/>
      <c r="L59" s="83"/>
      <c r="M59" s="83"/>
      <c r="N59" s="111"/>
      <c r="O59" s="64"/>
      <c r="P59" s="94"/>
      <c r="Q59" s="95"/>
      <c r="R59" s="95"/>
      <c r="S59" s="95"/>
      <c r="T59" s="95"/>
      <c r="U59" s="96"/>
      <c r="V59" s="64"/>
      <c r="W59" s="94"/>
      <c r="X59" s="95"/>
      <c r="Y59" s="95"/>
      <c r="Z59" s="95"/>
      <c r="AA59" s="95"/>
      <c r="AB59" s="96"/>
      <c r="AC59" s="64"/>
      <c r="AD59" s="94"/>
      <c r="AE59" s="95"/>
      <c r="AF59" s="95"/>
      <c r="AG59" s="95"/>
      <c r="AH59" s="95"/>
      <c r="AI59" s="96"/>
      <c r="AJ59" s="64"/>
      <c r="AK59" s="94">
        <v>15</v>
      </c>
      <c r="AL59" s="95"/>
      <c r="AM59" s="95"/>
      <c r="AN59" s="95"/>
      <c r="AO59" s="95">
        <v>30</v>
      </c>
      <c r="AP59" s="96" t="s">
        <v>40</v>
      </c>
      <c r="AQ59" s="91">
        <v>3</v>
      </c>
      <c r="AR59" s="94"/>
      <c r="AS59" s="95"/>
      <c r="AT59" s="95"/>
      <c r="AU59" s="95"/>
      <c r="AV59" s="95"/>
      <c r="AW59" s="96"/>
      <c r="AX59" s="64"/>
    </row>
    <row r="60" spans="1:50" s="4" customFormat="1" ht="47.25" customHeight="1">
      <c r="A60" s="208">
        <v>3</v>
      </c>
      <c r="B60" s="203" t="s">
        <v>91</v>
      </c>
      <c r="C60" s="159">
        <f t="shared" si="17"/>
        <v>45</v>
      </c>
      <c r="D60" s="159">
        <f t="shared" si="18"/>
        <v>0</v>
      </c>
      <c r="E60" s="159">
        <f t="shared" si="18"/>
        <v>0</v>
      </c>
      <c r="F60" s="159">
        <f t="shared" si="18"/>
        <v>0</v>
      </c>
      <c r="G60" s="159">
        <f t="shared" si="18"/>
        <v>0</v>
      </c>
      <c r="H60" s="60">
        <f t="shared" si="18"/>
        <v>45</v>
      </c>
      <c r="I60" s="82"/>
      <c r="J60" s="83"/>
      <c r="K60" s="83"/>
      <c r="L60" s="83"/>
      <c r="M60" s="83"/>
      <c r="N60" s="111"/>
      <c r="O60" s="64"/>
      <c r="P60" s="94"/>
      <c r="Q60" s="95"/>
      <c r="R60" s="95"/>
      <c r="S60" s="95"/>
      <c r="T60" s="95"/>
      <c r="U60" s="96"/>
      <c r="V60" s="64"/>
      <c r="W60" s="94"/>
      <c r="X60" s="95"/>
      <c r="Y60" s="95"/>
      <c r="Z60" s="95"/>
      <c r="AA60" s="95"/>
      <c r="AB60" s="96"/>
      <c r="AC60" s="64"/>
      <c r="AD60" s="94"/>
      <c r="AE60" s="95"/>
      <c r="AF60" s="95"/>
      <c r="AG60" s="95"/>
      <c r="AH60" s="95"/>
      <c r="AI60" s="96"/>
      <c r="AJ60" s="64"/>
      <c r="AK60" s="94"/>
      <c r="AL60" s="95"/>
      <c r="AM60" s="95"/>
      <c r="AN60" s="95"/>
      <c r="AO60" s="95">
        <v>45</v>
      </c>
      <c r="AP60" s="96" t="s">
        <v>40</v>
      </c>
      <c r="AQ60" s="91">
        <v>2</v>
      </c>
      <c r="AR60" s="94"/>
      <c r="AS60" s="95"/>
      <c r="AT60" s="95"/>
      <c r="AU60" s="95"/>
      <c r="AV60" s="95"/>
      <c r="AW60" s="96"/>
      <c r="AX60" s="64"/>
    </row>
    <row r="61" spans="1:50" s="4" customFormat="1" ht="35.25" customHeight="1">
      <c r="A61" s="208">
        <v>4</v>
      </c>
      <c r="B61" s="204" t="s">
        <v>56</v>
      </c>
      <c r="C61" s="159">
        <f t="shared" si="17"/>
        <v>60</v>
      </c>
      <c r="D61" s="159">
        <f t="shared" si="18"/>
        <v>15</v>
      </c>
      <c r="E61" s="159">
        <f t="shared" si="18"/>
        <v>0</v>
      </c>
      <c r="F61" s="159">
        <f t="shared" si="18"/>
        <v>0</v>
      </c>
      <c r="G61" s="159">
        <f t="shared" si="18"/>
        <v>0</v>
      </c>
      <c r="H61" s="60">
        <f t="shared" si="18"/>
        <v>45</v>
      </c>
      <c r="I61" s="103"/>
      <c r="J61" s="83"/>
      <c r="K61" s="83"/>
      <c r="L61" s="83"/>
      <c r="M61" s="83"/>
      <c r="N61" s="111"/>
      <c r="O61" s="64"/>
      <c r="P61" s="94"/>
      <c r="Q61" s="95"/>
      <c r="R61" s="95"/>
      <c r="S61" s="95"/>
      <c r="T61" s="95"/>
      <c r="U61" s="96"/>
      <c r="V61" s="64"/>
      <c r="W61" s="94"/>
      <c r="X61" s="95"/>
      <c r="Y61" s="95"/>
      <c r="Z61" s="95"/>
      <c r="AA61" s="95"/>
      <c r="AB61" s="96"/>
      <c r="AC61" s="64"/>
      <c r="AD61" s="94"/>
      <c r="AE61" s="95"/>
      <c r="AF61" s="95"/>
      <c r="AG61" s="95"/>
      <c r="AH61" s="95"/>
      <c r="AI61" s="96"/>
      <c r="AJ61" s="64"/>
      <c r="AK61" s="94">
        <v>15</v>
      </c>
      <c r="AL61" s="95"/>
      <c r="AM61" s="95"/>
      <c r="AN61" s="95"/>
      <c r="AO61" s="95">
        <v>45</v>
      </c>
      <c r="AP61" s="96" t="s">
        <v>40</v>
      </c>
      <c r="AQ61" s="91">
        <v>4</v>
      </c>
      <c r="AR61" s="94"/>
      <c r="AS61" s="95"/>
      <c r="AT61" s="95"/>
      <c r="AU61" s="95"/>
      <c r="AV61" s="95"/>
      <c r="AW61" s="96"/>
      <c r="AX61" s="64"/>
    </row>
    <row r="62" spans="1:50" s="4" customFormat="1" ht="35.25" customHeight="1">
      <c r="A62" s="208">
        <v>5</v>
      </c>
      <c r="B62" s="202" t="s">
        <v>47</v>
      </c>
      <c r="C62" s="159">
        <f t="shared" si="17"/>
        <v>30</v>
      </c>
      <c r="D62" s="159">
        <f t="shared" si="18"/>
        <v>15</v>
      </c>
      <c r="E62" s="159">
        <f t="shared" si="18"/>
        <v>0</v>
      </c>
      <c r="F62" s="159">
        <f t="shared" si="18"/>
        <v>0</v>
      </c>
      <c r="G62" s="159">
        <f t="shared" si="18"/>
        <v>0</v>
      </c>
      <c r="H62" s="60">
        <f t="shared" si="18"/>
        <v>15</v>
      </c>
      <c r="I62" s="57"/>
      <c r="J62" s="83"/>
      <c r="K62" s="83"/>
      <c r="L62" s="83"/>
      <c r="M62" s="83"/>
      <c r="N62" s="111"/>
      <c r="O62" s="64"/>
      <c r="P62" s="94"/>
      <c r="Q62" s="95"/>
      <c r="R62" s="95"/>
      <c r="S62" s="95"/>
      <c r="T62" s="95"/>
      <c r="U62" s="96"/>
      <c r="V62" s="64"/>
      <c r="W62" s="94"/>
      <c r="X62" s="95"/>
      <c r="Y62" s="95"/>
      <c r="Z62" s="95"/>
      <c r="AA62" s="95"/>
      <c r="AB62" s="96"/>
      <c r="AC62" s="64"/>
      <c r="AD62" s="94"/>
      <c r="AE62" s="95"/>
      <c r="AF62" s="95"/>
      <c r="AG62" s="95"/>
      <c r="AH62" s="95"/>
      <c r="AI62" s="96"/>
      <c r="AJ62" s="64"/>
      <c r="AK62" s="94">
        <v>15</v>
      </c>
      <c r="AL62" s="95"/>
      <c r="AM62" s="95"/>
      <c r="AN62" s="95"/>
      <c r="AO62" s="95">
        <v>15</v>
      </c>
      <c r="AP62" s="96" t="s">
        <v>40</v>
      </c>
      <c r="AQ62" s="64">
        <v>3</v>
      </c>
      <c r="AR62" s="94"/>
      <c r="AS62" s="95"/>
      <c r="AT62" s="95"/>
      <c r="AU62" s="95"/>
      <c r="AV62" s="95"/>
      <c r="AW62" s="96"/>
      <c r="AX62" s="64"/>
    </row>
    <row r="63" spans="1:50" s="4" customFormat="1" ht="35.25" customHeight="1">
      <c r="A63" s="208">
        <v>6</v>
      </c>
      <c r="B63" s="202" t="s">
        <v>92</v>
      </c>
      <c r="C63" s="159">
        <f>D63+E63+F63+G63+H63</f>
        <v>30</v>
      </c>
      <c r="D63" s="159">
        <f aca="true" t="shared" si="19" ref="D63:H65">I63+P63+W63+AD63+AK63+AR63</f>
        <v>15</v>
      </c>
      <c r="E63" s="159">
        <f t="shared" si="19"/>
        <v>0</v>
      </c>
      <c r="F63" s="159">
        <f t="shared" si="19"/>
        <v>0</v>
      </c>
      <c r="G63" s="159">
        <f t="shared" si="19"/>
        <v>0</v>
      </c>
      <c r="H63" s="60">
        <f t="shared" si="19"/>
        <v>15</v>
      </c>
      <c r="I63" s="57"/>
      <c r="J63" s="83"/>
      <c r="K63" s="83"/>
      <c r="L63" s="83"/>
      <c r="M63" s="83"/>
      <c r="N63" s="111"/>
      <c r="O63" s="64"/>
      <c r="P63" s="94"/>
      <c r="Q63" s="95"/>
      <c r="R63" s="95"/>
      <c r="S63" s="95"/>
      <c r="T63" s="95"/>
      <c r="U63" s="96"/>
      <c r="V63" s="64"/>
      <c r="W63" s="94"/>
      <c r="X63" s="95"/>
      <c r="Y63" s="95"/>
      <c r="Z63" s="95"/>
      <c r="AA63" s="95"/>
      <c r="AB63" s="96"/>
      <c r="AC63" s="64"/>
      <c r="AD63" s="94"/>
      <c r="AE63" s="95"/>
      <c r="AF63" s="95"/>
      <c r="AG63" s="95"/>
      <c r="AH63" s="95"/>
      <c r="AI63" s="96"/>
      <c r="AJ63" s="64"/>
      <c r="AK63" s="94">
        <v>15</v>
      </c>
      <c r="AL63" s="95"/>
      <c r="AM63" s="95"/>
      <c r="AN63" s="95"/>
      <c r="AO63" s="95">
        <v>15</v>
      </c>
      <c r="AP63" s="96" t="s">
        <v>40</v>
      </c>
      <c r="AQ63" s="64">
        <v>3</v>
      </c>
      <c r="AR63" s="94"/>
      <c r="AS63" s="95"/>
      <c r="AT63" s="95"/>
      <c r="AU63" s="95"/>
      <c r="AV63" s="95"/>
      <c r="AW63" s="96"/>
      <c r="AX63" s="64"/>
    </row>
    <row r="64" spans="1:50" s="4" customFormat="1" ht="35.25" customHeight="1">
      <c r="A64" s="208">
        <v>7</v>
      </c>
      <c r="B64" s="202" t="s">
        <v>106</v>
      </c>
      <c r="C64" s="159">
        <f>D64+E64+F64+G64+H64</f>
        <v>30</v>
      </c>
      <c r="D64" s="159">
        <f t="shared" si="19"/>
        <v>0</v>
      </c>
      <c r="E64" s="159">
        <f t="shared" si="19"/>
        <v>0</v>
      </c>
      <c r="F64" s="159">
        <f t="shared" si="19"/>
        <v>0</v>
      </c>
      <c r="G64" s="159">
        <f t="shared" si="19"/>
        <v>0</v>
      </c>
      <c r="H64" s="60">
        <f t="shared" si="19"/>
        <v>30</v>
      </c>
      <c r="I64" s="57"/>
      <c r="J64" s="83"/>
      <c r="K64" s="83"/>
      <c r="L64" s="83"/>
      <c r="M64" s="83"/>
      <c r="N64" s="111"/>
      <c r="O64" s="64"/>
      <c r="P64" s="94"/>
      <c r="Q64" s="95"/>
      <c r="R64" s="95"/>
      <c r="S64" s="95"/>
      <c r="T64" s="95"/>
      <c r="U64" s="96"/>
      <c r="V64" s="64"/>
      <c r="W64" s="94"/>
      <c r="X64" s="95"/>
      <c r="Y64" s="95"/>
      <c r="Z64" s="95"/>
      <c r="AA64" s="95"/>
      <c r="AB64" s="96"/>
      <c r="AC64" s="64"/>
      <c r="AD64" s="94"/>
      <c r="AE64" s="95"/>
      <c r="AF64" s="95"/>
      <c r="AG64" s="95"/>
      <c r="AH64" s="95"/>
      <c r="AI64" s="96"/>
      <c r="AJ64" s="64"/>
      <c r="AK64" s="94"/>
      <c r="AL64" s="95"/>
      <c r="AM64" s="95"/>
      <c r="AN64" s="95"/>
      <c r="AO64" s="95">
        <v>30</v>
      </c>
      <c r="AP64" s="96" t="s">
        <v>40</v>
      </c>
      <c r="AQ64" s="91">
        <v>1</v>
      </c>
      <c r="AR64" s="94"/>
      <c r="AS64" s="95"/>
      <c r="AT64" s="95"/>
      <c r="AU64" s="95"/>
      <c r="AV64" s="95"/>
      <c r="AW64" s="96"/>
      <c r="AX64" s="64"/>
    </row>
    <row r="65" spans="1:50" s="4" customFormat="1" ht="35.25" customHeight="1">
      <c r="A65" s="208">
        <v>8</v>
      </c>
      <c r="B65" s="202" t="s">
        <v>107</v>
      </c>
      <c r="C65" s="159">
        <f>D65+E65+F65+G65+H65</f>
        <v>60</v>
      </c>
      <c r="D65" s="159">
        <f t="shared" si="19"/>
        <v>0</v>
      </c>
      <c r="E65" s="159">
        <f t="shared" si="19"/>
        <v>0</v>
      </c>
      <c r="F65" s="159">
        <f t="shared" si="19"/>
        <v>0</v>
      </c>
      <c r="G65" s="159">
        <f t="shared" si="19"/>
        <v>0</v>
      </c>
      <c r="H65" s="60">
        <f t="shared" si="19"/>
        <v>60</v>
      </c>
      <c r="I65" s="57"/>
      <c r="J65" s="83"/>
      <c r="K65" s="83"/>
      <c r="L65" s="83"/>
      <c r="M65" s="83"/>
      <c r="N65" s="111"/>
      <c r="O65" s="64"/>
      <c r="P65" s="94"/>
      <c r="Q65" s="95"/>
      <c r="R65" s="95"/>
      <c r="S65" s="95"/>
      <c r="T65" s="95"/>
      <c r="U65" s="96"/>
      <c r="V65" s="64"/>
      <c r="W65" s="94"/>
      <c r="X65" s="95"/>
      <c r="Y65" s="95"/>
      <c r="Z65" s="95"/>
      <c r="AA65" s="95"/>
      <c r="AB65" s="96"/>
      <c r="AC65" s="64"/>
      <c r="AD65" s="94"/>
      <c r="AE65" s="95"/>
      <c r="AF65" s="95"/>
      <c r="AG65" s="95"/>
      <c r="AH65" s="95"/>
      <c r="AI65" s="96"/>
      <c r="AJ65" s="64"/>
      <c r="AK65" s="94"/>
      <c r="AL65" s="95"/>
      <c r="AM65" s="95"/>
      <c r="AN65" s="95"/>
      <c r="AO65" s="95">
        <v>60</v>
      </c>
      <c r="AP65" s="96" t="s">
        <v>40</v>
      </c>
      <c r="AQ65" s="91">
        <v>4</v>
      </c>
      <c r="AR65" s="94"/>
      <c r="AS65" s="95"/>
      <c r="AT65" s="95"/>
      <c r="AU65" s="95"/>
      <c r="AV65" s="95"/>
      <c r="AW65" s="96"/>
      <c r="AX65" s="64"/>
    </row>
    <row r="66" spans="1:50" s="4" customFormat="1" ht="49.5" customHeight="1" thickBot="1">
      <c r="A66" s="212">
        <v>9</v>
      </c>
      <c r="B66" s="205" t="s">
        <v>115</v>
      </c>
      <c r="C66" s="165">
        <f t="shared" si="17"/>
        <v>60</v>
      </c>
      <c r="D66" s="165">
        <f t="shared" si="18"/>
        <v>30</v>
      </c>
      <c r="E66" s="165">
        <f t="shared" si="18"/>
        <v>0</v>
      </c>
      <c r="F66" s="165">
        <f t="shared" si="18"/>
        <v>0</v>
      </c>
      <c r="G66" s="165">
        <f t="shared" si="18"/>
        <v>0</v>
      </c>
      <c r="H66" s="73">
        <f t="shared" si="18"/>
        <v>30</v>
      </c>
      <c r="I66" s="192"/>
      <c r="J66" s="160"/>
      <c r="K66" s="160"/>
      <c r="L66" s="160"/>
      <c r="M66" s="160"/>
      <c r="N66" s="135"/>
      <c r="O66" s="77"/>
      <c r="P66" s="163"/>
      <c r="Q66" s="164"/>
      <c r="R66" s="164"/>
      <c r="S66" s="164"/>
      <c r="T66" s="164"/>
      <c r="U66" s="136"/>
      <c r="V66" s="77"/>
      <c r="W66" s="163"/>
      <c r="X66" s="164"/>
      <c r="Y66" s="164"/>
      <c r="Z66" s="164"/>
      <c r="AA66" s="164"/>
      <c r="AB66" s="136"/>
      <c r="AC66" s="77"/>
      <c r="AD66" s="163"/>
      <c r="AE66" s="164"/>
      <c r="AF66" s="164"/>
      <c r="AG66" s="164"/>
      <c r="AH66" s="164"/>
      <c r="AI66" s="135"/>
      <c r="AJ66" s="247"/>
      <c r="AK66" s="162"/>
      <c r="AL66" s="160"/>
      <c r="AM66" s="160"/>
      <c r="AN66" s="160"/>
      <c r="AO66" s="160"/>
      <c r="AP66" s="135"/>
      <c r="AQ66" s="247"/>
      <c r="AR66" s="162">
        <v>30</v>
      </c>
      <c r="AS66" s="160"/>
      <c r="AT66" s="160"/>
      <c r="AU66" s="160"/>
      <c r="AV66" s="160">
        <v>30</v>
      </c>
      <c r="AW66" s="135" t="s">
        <v>41</v>
      </c>
      <c r="AX66" s="247">
        <v>8</v>
      </c>
    </row>
    <row r="67" spans="1:50" s="4" customFormat="1" ht="24.75" customHeight="1" thickBot="1">
      <c r="A67" s="226"/>
      <c r="B67" s="227"/>
      <c r="C67" s="134"/>
      <c r="D67" s="134"/>
      <c r="E67" s="134"/>
      <c r="F67" s="134"/>
      <c r="G67" s="134"/>
      <c r="H67" s="134"/>
      <c r="I67" s="135"/>
      <c r="J67" s="135"/>
      <c r="K67" s="135"/>
      <c r="L67" s="135"/>
      <c r="M67" s="135"/>
      <c r="N67" s="135"/>
      <c r="O67" s="134"/>
      <c r="P67" s="136"/>
      <c r="Q67" s="136"/>
      <c r="R67" s="136"/>
      <c r="S67" s="136"/>
      <c r="T67" s="136"/>
      <c r="U67" s="136"/>
      <c r="V67" s="134"/>
      <c r="W67" s="136"/>
      <c r="X67" s="136"/>
      <c r="Y67" s="136"/>
      <c r="Z67" s="136"/>
      <c r="AA67" s="136"/>
      <c r="AB67" s="136"/>
      <c r="AC67" s="134"/>
      <c r="AD67" s="136"/>
      <c r="AE67" s="136"/>
      <c r="AF67" s="136"/>
      <c r="AG67" s="136"/>
      <c r="AH67" s="136"/>
      <c r="AI67" s="136"/>
      <c r="AJ67" s="134"/>
      <c r="AK67" s="178"/>
      <c r="AL67" s="178"/>
      <c r="AM67" s="178"/>
      <c r="AN67" s="178"/>
      <c r="AO67" s="178"/>
      <c r="AP67" s="178"/>
      <c r="AQ67" s="181"/>
      <c r="AR67" s="178"/>
      <c r="AS67" s="178"/>
      <c r="AT67" s="178"/>
      <c r="AU67" s="178"/>
      <c r="AV67" s="178"/>
      <c r="AW67" s="178"/>
      <c r="AX67" s="181"/>
    </row>
    <row r="68" spans="1:50" s="4" customFormat="1" ht="49.5" customHeight="1" thickBot="1">
      <c r="A68" s="217" t="s">
        <v>43</v>
      </c>
      <c r="B68" s="274" t="s">
        <v>57</v>
      </c>
      <c r="C68" s="275">
        <f>SUM(D68:H68)</f>
        <v>420</v>
      </c>
      <c r="D68" s="275">
        <f>I68+P68+W68+AD68+AK68+AR68</f>
        <v>120</v>
      </c>
      <c r="E68" s="275">
        <f>J68+Q68+X68+AE68+AL68+AS68</f>
        <v>0</v>
      </c>
      <c r="F68" s="275">
        <f>K68+R68+Y68+AF68+AM68+AT68</f>
        <v>0</v>
      </c>
      <c r="G68" s="275">
        <f>L68+S68+Z68+AG68+AN68+AU68</f>
        <v>0</v>
      </c>
      <c r="H68" s="275">
        <f>M68+T68+AA68+AH68+AO68+AV68</f>
        <v>300</v>
      </c>
      <c r="I68" s="273">
        <f>SUM(I69:I77)</f>
        <v>0</v>
      </c>
      <c r="J68" s="273">
        <f aca="true" t="shared" si="20" ref="J68:AV68">SUM(J69:J77)</f>
        <v>0</v>
      </c>
      <c r="K68" s="273">
        <f t="shared" si="20"/>
        <v>0</v>
      </c>
      <c r="L68" s="273">
        <f t="shared" si="20"/>
        <v>0</v>
      </c>
      <c r="M68" s="273">
        <f t="shared" si="20"/>
        <v>0</v>
      </c>
      <c r="N68" s="273">
        <f t="shared" si="20"/>
        <v>0</v>
      </c>
      <c r="O68" s="273">
        <f t="shared" si="20"/>
        <v>0</v>
      </c>
      <c r="P68" s="273">
        <f t="shared" si="20"/>
        <v>0</v>
      </c>
      <c r="Q68" s="273">
        <f t="shared" si="20"/>
        <v>0</v>
      </c>
      <c r="R68" s="273">
        <f t="shared" si="20"/>
        <v>0</v>
      </c>
      <c r="S68" s="273">
        <f t="shared" si="20"/>
        <v>0</v>
      </c>
      <c r="T68" s="273">
        <f t="shared" si="20"/>
        <v>0</v>
      </c>
      <c r="U68" s="273">
        <f t="shared" si="20"/>
        <v>0</v>
      </c>
      <c r="V68" s="273">
        <f t="shared" si="20"/>
        <v>0</v>
      </c>
      <c r="W68" s="273">
        <f t="shared" si="20"/>
        <v>0</v>
      </c>
      <c r="X68" s="273">
        <f t="shared" si="20"/>
        <v>0</v>
      </c>
      <c r="Y68" s="273">
        <f t="shared" si="20"/>
        <v>0</v>
      </c>
      <c r="Z68" s="273">
        <f t="shared" si="20"/>
        <v>0</v>
      </c>
      <c r="AA68" s="273">
        <f t="shared" si="20"/>
        <v>0</v>
      </c>
      <c r="AB68" s="273">
        <f t="shared" si="20"/>
        <v>0</v>
      </c>
      <c r="AC68" s="273">
        <f t="shared" si="20"/>
        <v>0</v>
      </c>
      <c r="AD68" s="273">
        <f t="shared" si="20"/>
        <v>0</v>
      </c>
      <c r="AE68" s="273">
        <f t="shared" si="20"/>
        <v>0</v>
      </c>
      <c r="AF68" s="273">
        <f t="shared" si="20"/>
        <v>0</v>
      </c>
      <c r="AG68" s="273">
        <f t="shared" si="20"/>
        <v>0</v>
      </c>
      <c r="AH68" s="273">
        <f t="shared" si="20"/>
        <v>0</v>
      </c>
      <c r="AI68" s="273">
        <f t="shared" si="20"/>
        <v>0</v>
      </c>
      <c r="AJ68" s="273">
        <f t="shared" si="20"/>
        <v>0</v>
      </c>
      <c r="AK68" s="273">
        <f t="shared" si="20"/>
        <v>75</v>
      </c>
      <c r="AL68" s="273">
        <f t="shared" si="20"/>
        <v>0</v>
      </c>
      <c r="AM68" s="273">
        <f t="shared" si="20"/>
        <v>0</v>
      </c>
      <c r="AN68" s="273">
        <f t="shared" si="20"/>
        <v>0</v>
      </c>
      <c r="AO68" s="273">
        <f t="shared" si="20"/>
        <v>285</v>
      </c>
      <c r="AP68" s="273">
        <f t="shared" si="20"/>
        <v>0</v>
      </c>
      <c r="AQ68" s="273">
        <f t="shared" si="20"/>
        <v>23</v>
      </c>
      <c r="AR68" s="273">
        <f t="shared" si="20"/>
        <v>45</v>
      </c>
      <c r="AS68" s="273">
        <f t="shared" si="20"/>
        <v>0</v>
      </c>
      <c r="AT68" s="273">
        <f t="shared" si="20"/>
        <v>0</v>
      </c>
      <c r="AU68" s="273">
        <f t="shared" si="20"/>
        <v>0</v>
      </c>
      <c r="AV68" s="273">
        <f t="shared" si="20"/>
        <v>15</v>
      </c>
      <c r="AW68" s="273">
        <f>COUNTIF(AW69:AW77,"E")</f>
        <v>1</v>
      </c>
      <c r="AX68" s="273">
        <f>SUM(AX69:AX77)</f>
        <v>8</v>
      </c>
    </row>
    <row r="69" spans="1:50" s="4" customFormat="1" ht="42" customHeight="1">
      <c r="A69" s="206">
        <v>1</v>
      </c>
      <c r="B69" s="201" t="s">
        <v>54</v>
      </c>
      <c r="C69" s="158">
        <f aca="true" t="shared" si="21" ref="C69:C77">D69+E69+F69+G69+H69</f>
        <v>45</v>
      </c>
      <c r="D69" s="158">
        <f aca="true" t="shared" si="22" ref="D69:H77">I69+P69+W69+AD69+AK69+AR69</f>
        <v>15</v>
      </c>
      <c r="E69" s="158">
        <f t="shared" si="22"/>
        <v>0</v>
      </c>
      <c r="F69" s="158">
        <f t="shared" si="22"/>
        <v>0</v>
      </c>
      <c r="G69" s="158">
        <f t="shared" si="22"/>
        <v>0</v>
      </c>
      <c r="H69" s="52">
        <f t="shared" si="22"/>
        <v>30</v>
      </c>
      <c r="I69" s="49"/>
      <c r="J69" s="49"/>
      <c r="K69" s="49"/>
      <c r="L69" s="50"/>
      <c r="M69" s="50"/>
      <c r="N69" s="101"/>
      <c r="O69" s="52"/>
      <c r="P69" s="53"/>
      <c r="Q69" s="53"/>
      <c r="R69" s="53"/>
      <c r="S69" s="53"/>
      <c r="T69" s="53"/>
      <c r="U69" s="102"/>
      <c r="V69" s="52"/>
      <c r="W69" s="53"/>
      <c r="X69" s="53"/>
      <c r="Y69" s="53"/>
      <c r="Z69" s="53"/>
      <c r="AA69" s="53"/>
      <c r="AB69" s="102"/>
      <c r="AC69" s="52"/>
      <c r="AD69" s="53"/>
      <c r="AE69" s="53"/>
      <c r="AF69" s="53"/>
      <c r="AG69" s="53"/>
      <c r="AH69" s="53"/>
      <c r="AI69" s="102"/>
      <c r="AJ69" s="52"/>
      <c r="AK69" s="53">
        <v>15</v>
      </c>
      <c r="AL69" s="53"/>
      <c r="AM69" s="53"/>
      <c r="AN69" s="53"/>
      <c r="AO69" s="53">
        <v>30</v>
      </c>
      <c r="AP69" s="55" t="s">
        <v>40</v>
      </c>
      <c r="AQ69" s="245">
        <v>4</v>
      </c>
      <c r="AR69" s="53"/>
      <c r="AS69" s="53"/>
      <c r="AT69" s="53"/>
      <c r="AU69" s="53"/>
      <c r="AV69" s="53"/>
      <c r="AW69" s="195"/>
      <c r="AX69" s="56"/>
    </row>
    <row r="70" spans="1:50" s="4" customFormat="1" ht="48" customHeight="1">
      <c r="A70" s="208">
        <v>2</v>
      </c>
      <c r="B70" s="202" t="s">
        <v>125</v>
      </c>
      <c r="C70" s="159">
        <f t="shared" si="21"/>
        <v>75</v>
      </c>
      <c r="D70" s="159">
        <f t="shared" si="22"/>
        <v>30</v>
      </c>
      <c r="E70" s="159">
        <f t="shared" si="22"/>
        <v>0</v>
      </c>
      <c r="F70" s="159">
        <f t="shared" si="22"/>
        <v>0</v>
      </c>
      <c r="G70" s="159">
        <f t="shared" si="22"/>
        <v>0</v>
      </c>
      <c r="H70" s="60">
        <f t="shared" si="22"/>
        <v>45</v>
      </c>
      <c r="I70" s="82"/>
      <c r="J70" s="83"/>
      <c r="K70" s="83"/>
      <c r="L70" s="83"/>
      <c r="M70" s="83"/>
      <c r="N70" s="111"/>
      <c r="O70" s="64"/>
      <c r="P70" s="94"/>
      <c r="Q70" s="95"/>
      <c r="R70" s="95"/>
      <c r="S70" s="95"/>
      <c r="T70" s="95"/>
      <c r="U70" s="96"/>
      <c r="V70" s="64"/>
      <c r="W70" s="94"/>
      <c r="X70" s="95"/>
      <c r="Y70" s="95"/>
      <c r="Z70" s="95"/>
      <c r="AA70" s="95"/>
      <c r="AB70" s="96"/>
      <c r="AC70" s="64"/>
      <c r="AD70" s="94"/>
      <c r="AE70" s="95"/>
      <c r="AF70" s="95"/>
      <c r="AG70" s="95"/>
      <c r="AH70" s="95"/>
      <c r="AI70" s="96"/>
      <c r="AJ70" s="64"/>
      <c r="AK70" s="94">
        <v>30</v>
      </c>
      <c r="AL70" s="95"/>
      <c r="AM70" s="95"/>
      <c r="AN70" s="95"/>
      <c r="AO70" s="95">
        <v>45</v>
      </c>
      <c r="AP70" s="96" t="s">
        <v>40</v>
      </c>
      <c r="AQ70" s="91">
        <v>5</v>
      </c>
      <c r="AR70" s="94"/>
      <c r="AS70" s="95"/>
      <c r="AT70" s="95"/>
      <c r="AU70" s="95"/>
      <c r="AV70" s="95"/>
      <c r="AW70" s="96"/>
      <c r="AX70" s="64"/>
    </row>
    <row r="71" spans="1:50" s="4" customFormat="1" ht="42" customHeight="1">
      <c r="A71" s="208">
        <v>3</v>
      </c>
      <c r="B71" s="203" t="s">
        <v>93</v>
      </c>
      <c r="C71" s="159">
        <f t="shared" si="21"/>
        <v>60</v>
      </c>
      <c r="D71" s="159">
        <f t="shared" si="22"/>
        <v>15</v>
      </c>
      <c r="E71" s="159">
        <f>J71+Q71+X71+AE71+AL71+AS71</f>
        <v>0</v>
      </c>
      <c r="F71" s="159">
        <f t="shared" si="22"/>
        <v>0</v>
      </c>
      <c r="G71" s="159">
        <f t="shared" si="22"/>
        <v>0</v>
      </c>
      <c r="H71" s="60">
        <f t="shared" si="22"/>
        <v>45</v>
      </c>
      <c r="I71" s="82"/>
      <c r="J71" s="83"/>
      <c r="K71" s="83"/>
      <c r="L71" s="83"/>
      <c r="M71" s="83"/>
      <c r="N71" s="111"/>
      <c r="O71" s="64"/>
      <c r="P71" s="94"/>
      <c r="Q71" s="95"/>
      <c r="R71" s="95"/>
      <c r="S71" s="95"/>
      <c r="T71" s="95"/>
      <c r="U71" s="96"/>
      <c r="V71" s="64"/>
      <c r="W71" s="94"/>
      <c r="X71" s="95"/>
      <c r="Y71" s="95"/>
      <c r="Z71" s="95"/>
      <c r="AA71" s="95"/>
      <c r="AB71" s="96"/>
      <c r="AC71" s="64"/>
      <c r="AD71" s="94"/>
      <c r="AE71" s="95"/>
      <c r="AF71" s="95"/>
      <c r="AG71" s="95"/>
      <c r="AH71" s="95"/>
      <c r="AI71" s="96"/>
      <c r="AJ71" s="64"/>
      <c r="AK71" s="94">
        <v>15</v>
      </c>
      <c r="AL71" s="95"/>
      <c r="AM71" s="95"/>
      <c r="AN71" s="95"/>
      <c r="AO71" s="95">
        <v>45</v>
      </c>
      <c r="AP71" s="96" t="s">
        <v>40</v>
      </c>
      <c r="AQ71" s="91">
        <v>4</v>
      </c>
      <c r="AR71" s="94"/>
      <c r="AS71" s="95"/>
      <c r="AT71" s="95"/>
      <c r="AU71" s="95"/>
      <c r="AV71" s="95"/>
      <c r="AW71" s="96"/>
      <c r="AX71" s="64"/>
    </row>
    <row r="72" spans="1:50" s="4" customFormat="1" ht="42" customHeight="1">
      <c r="A72" s="208">
        <v>4</v>
      </c>
      <c r="B72" s="204" t="s">
        <v>99</v>
      </c>
      <c r="C72" s="159">
        <f t="shared" si="21"/>
        <v>60</v>
      </c>
      <c r="D72" s="159">
        <f t="shared" si="22"/>
        <v>15</v>
      </c>
      <c r="E72" s="159">
        <f t="shared" si="22"/>
        <v>0</v>
      </c>
      <c r="F72" s="159">
        <f t="shared" si="22"/>
        <v>0</v>
      </c>
      <c r="G72" s="159">
        <f t="shared" si="22"/>
        <v>0</v>
      </c>
      <c r="H72" s="60">
        <f t="shared" si="22"/>
        <v>45</v>
      </c>
      <c r="I72" s="103"/>
      <c r="J72" s="83"/>
      <c r="K72" s="83"/>
      <c r="L72" s="83"/>
      <c r="M72" s="83"/>
      <c r="N72" s="111"/>
      <c r="O72" s="64"/>
      <c r="P72" s="94"/>
      <c r="Q72" s="95"/>
      <c r="R72" s="95"/>
      <c r="S72" s="95"/>
      <c r="T72" s="95"/>
      <c r="U72" s="96"/>
      <c r="V72" s="64"/>
      <c r="W72" s="94"/>
      <c r="X72" s="95"/>
      <c r="Y72" s="95"/>
      <c r="Z72" s="95"/>
      <c r="AA72" s="95"/>
      <c r="AB72" s="96"/>
      <c r="AC72" s="64"/>
      <c r="AD72" s="94"/>
      <c r="AE72" s="95"/>
      <c r="AF72" s="95"/>
      <c r="AG72" s="95"/>
      <c r="AH72" s="95"/>
      <c r="AI72" s="96"/>
      <c r="AJ72" s="64"/>
      <c r="AK72" s="94">
        <v>15</v>
      </c>
      <c r="AL72" s="95"/>
      <c r="AM72" s="95"/>
      <c r="AN72" s="95"/>
      <c r="AO72" s="95">
        <v>45</v>
      </c>
      <c r="AP72" s="96" t="s">
        <v>40</v>
      </c>
      <c r="AQ72" s="91">
        <v>4</v>
      </c>
      <c r="AR72" s="94"/>
      <c r="AS72" s="95"/>
      <c r="AT72" s="95"/>
      <c r="AU72" s="95"/>
      <c r="AV72" s="95"/>
      <c r="AW72" s="96"/>
      <c r="AX72" s="64"/>
    </row>
    <row r="73" spans="1:50" s="4" customFormat="1" ht="42" customHeight="1">
      <c r="A73" s="208">
        <v>5</v>
      </c>
      <c r="B73" s="202" t="s">
        <v>108</v>
      </c>
      <c r="C73" s="159">
        <f t="shared" si="21"/>
        <v>60</v>
      </c>
      <c r="D73" s="159">
        <f t="shared" si="22"/>
        <v>0</v>
      </c>
      <c r="E73" s="159">
        <f t="shared" si="22"/>
        <v>0</v>
      </c>
      <c r="F73" s="159">
        <f t="shared" si="22"/>
        <v>0</v>
      </c>
      <c r="G73" s="159">
        <f t="shared" si="22"/>
        <v>0</v>
      </c>
      <c r="H73" s="60">
        <f t="shared" si="22"/>
        <v>60</v>
      </c>
      <c r="I73" s="57"/>
      <c r="J73" s="83"/>
      <c r="K73" s="83"/>
      <c r="L73" s="83"/>
      <c r="M73" s="83"/>
      <c r="N73" s="111"/>
      <c r="O73" s="64"/>
      <c r="P73" s="94"/>
      <c r="Q73" s="95"/>
      <c r="R73" s="95"/>
      <c r="S73" s="95"/>
      <c r="T73" s="95"/>
      <c r="U73" s="96"/>
      <c r="V73" s="64"/>
      <c r="W73" s="94"/>
      <c r="X73" s="95"/>
      <c r="Y73" s="95"/>
      <c r="Z73" s="95"/>
      <c r="AA73" s="95"/>
      <c r="AB73" s="96"/>
      <c r="AC73" s="64"/>
      <c r="AD73" s="94"/>
      <c r="AE73" s="95"/>
      <c r="AF73" s="95"/>
      <c r="AG73" s="95"/>
      <c r="AH73" s="95"/>
      <c r="AI73" s="96"/>
      <c r="AJ73" s="64"/>
      <c r="AK73" s="94"/>
      <c r="AL73" s="95"/>
      <c r="AM73" s="95"/>
      <c r="AN73" s="95"/>
      <c r="AO73" s="95">
        <v>60</v>
      </c>
      <c r="AP73" s="96" t="s">
        <v>40</v>
      </c>
      <c r="AQ73" s="91">
        <v>4</v>
      </c>
      <c r="AR73" s="94"/>
      <c r="AS73" s="95"/>
      <c r="AT73" s="95"/>
      <c r="AU73" s="95"/>
      <c r="AV73" s="95"/>
      <c r="AW73" s="96"/>
      <c r="AX73" s="64"/>
    </row>
    <row r="74" spans="1:50" s="4" customFormat="1" ht="42" customHeight="1">
      <c r="A74" s="240">
        <v>6</v>
      </c>
      <c r="B74" s="202" t="s">
        <v>100</v>
      </c>
      <c r="C74" s="159">
        <f>D74+E74+F74+G74+H74</f>
        <v>30</v>
      </c>
      <c r="D74" s="159">
        <f aca="true" t="shared" si="23" ref="D74:H76">I74+P74+W74+AD74+AK74+AR74</f>
        <v>0</v>
      </c>
      <c r="E74" s="159">
        <f t="shared" si="23"/>
        <v>0</v>
      </c>
      <c r="F74" s="159">
        <f t="shared" si="23"/>
        <v>0</v>
      </c>
      <c r="G74" s="159">
        <f t="shared" si="23"/>
        <v>0</v>
      </c>
      <c r="H74" s="60">
        <f t="shared" si="23"/>
        <v>30</v>
      </c>
      <c r="I74" s="57"/>
      <c r="J74" s="83"/>
      <c r="K74" s="83"/>
      <c r="L74" s="83"/>
      <c r="M74" s="83"/>
      <c r="N74" s="111"/>
      <c r="O74" s="64"/>
      <c r="P74" s="94"/>
      <c r="Q74" s="95"/>
      <c r="R74" s="95"/>
      <c r="S74" s="95"/>
      <c r="T74" s="95"/>
      <c r="U74" s="96"/>
      <c r="V74" s="64"/>
      <c r="W74" s="94"/>
      <c r="X74" s="95"/>
      <c r="Y74" s="95"/>
      <c r="Z74" s="95"/>
      <c r="AA74" s="95"/>
      <c r="AB74" s="96"/>
      <c r="AC74" s="64"/>
      <c r="AD74" s="94"/>
      <c r="AE74" s="95"/>
      <c r="AF74" s="95"/>
      <c r="AG74" s="95"/>
      <c r="AH74" s="95"/>
      <c r="AI74" s="96"/>
      <c r="AJ74" s="64"/>
      <c r="AK74" s="94"/>
      <c r="AL74" s="95"/>
      <c r="AM74" s="95"/>
      <c r="AN74" s="95"/>
      <c r="AO74" s="95">
        <v>30</v>
      </c>
      <c r="AP74" s="96" t="s">
        <v>40</v>
      </c>
      <c r="AQ74" s="91">
        <v>1</v>
      </c>
      <c r="AR74" s="94"/>
      <c r="AS74" s="95"/>
      <c r="AT74" s="95"/>
      <c r="AU74" s="95"/>
      <c r="AV74" s="95"/>
      <c r="AW74" s="96"/>
      <c r="AX74" s="64"/>
    </row>
    <row r="75" spans="1:50" s="4" customFormat="1" ht="42" customHeight="1">
      <c r="A75" s="240">
        <v>7</v>
      </c>
      <c r="B75" s="202" t="s">
        <v>101</v>
      </c>
      <c r="C75" s="159">
        <f>D75+E75+F75+G75+H75</f>
        <v>30</v>
      </c>
      <c r="D75" s="159">
        <f t="shared" si="23"/>
        <v>0</v>
      </c>
      <c r="E75" s="159">
        <f t="shared" si="23"/>
        <v>0</v>
      </c>
      <c r="F75" s="159">
        <f t="shared" si="23"/>
        <v>0</v>
      </c>
      <c r="G75" s="159">
        <f t="shared" si="23"/>
        <v>0</v>
      </c>
      <c r="H75" s="60">
        <f t="shared" si="23"/>
        <v>30</v>
      </c>
      <c r="I75" s="57"/>
      <c r="J75" s="83"/>
      <c r="K75" s="83"/>
      <c r="L75" s="83"/>
      <c r="M75" s="83"/>
      <c r="N75" s="111"/>
      <c r="O75" s="64"/>
      <c r="P75" s="94"/>
      <c r="Q75" s="95"/>
      <c r="R75" s="95"/>
      <c r="S75" s="95"/>
      <c r="T75" s="95"/>
      <c r="U75" s="96"/>
      <c r="V75" s="64"/>
      <c r="W75" s="94"/>
      <c r="X75" s="95"/>
      <c r="Y75" s="95"/>
      <c r="Z75" s="95"/>
      <c r="AA75" s="95"/>
      <c r="AB75" s="96"/>
      <c r="AC75" s="64"/>
      <c r="AD75" s="94"/>
      <c r="AE75" s="95"/>
      <c r="AF75" s="95"/>
      <c r="AG75" s="95"/>
      <c r="AH75" s="95"/>
      <c r="AI75" s="96"/>
      <c r="AJ75" s="64"/>
      <c r="AK75" s="94"/>
      <c r="AL75" s="95"/>
      <c r="AM75" s="95"/>
      <c r="AN75" s="95"/>
      <c r="AO75" s="95">
        <v>30</v>
      </c>
      <c r="AP75" s="96" t="s">
        <v>40</v>
      </c>
      <c r="AQ75" s="91">
        <v>1</v>
      </c>
      <c r="AR75" s="94"/>
      <c r="AS75" s="95"/>
      <c r="AT75" s="95"/>
      <c r="AU75" s="95"/>
      <c r="AV75" s="83"/>
      <c r="AW75" s="111"/>
      <c r="AX75" s="91"/>
    </row>
    <row r="76" spans="1:50" s="4" customFormat="1" ht="42" customHeight="1">
      <c r="A76" s="240">
        <v>8</v>
      </c>
      <c r="B76" s="202" t="s">
        <v>102</v>
      </c>
      <c r="C76" s="159">
        <f>D76+E76+F76+G76+H76</f>
        <v>30</v>
      </c>
      <c r="D76" s="159">
        <f t="shared" si="23"/>
        <v>15</v>
      </c>
      <c r="E76" s="159">
        <f t="shared" si="23"/>
        <v>0</v>
      </c>
      <c r="F76" s="159">
        <f t="shared" si="23"/>
        <v>0</v>
      </c>
      <c r="G76" s="159">
        <f t="shared" si="23"/>
        <v>0</v>
      </c>
      <c r="H76" s="60">
        <f t="shared" si="23"/>
        <v>15</v>
      </c>
      <c r="I76" s="57"/>
      <c r="J76" s="83"/>
      <c r="K76" s="83"/>
      <c r="L76" s="83"/>
      <c r="M76" s="83"/>
      <c r="N76" s="111"/>
      <c r="O76" s="64"/>
      <c r="P76" s="94"/>
      <c r="Q76" s="95"/>
      <c r="R76" s="95"/>
      <c r="S76" s="95"/>
      <c r="T76" s="95"/>
      <c r="U76" s="96"/>
      <c r="V76" s="64"/>
      <c r="W76" s="94"/>
      <c r="X76" s="95"/>
      <c r="Y76" s="95"/>
      <c r="Z76" s="95"/>
      <c r="AA76" s="95"/>
      <c r="AB76" s="96"/>
      <c r="AC76" s="64"/>
      <c r="AD76" s="94"/>
      <c r="AE76" s="95"/>
      <c r="AF76" s="95"/>
      <c r="AG76" s="95"/>
      <c r="AH76" s="95"/>
      <c r="AI76" s="96"/>
      <c r="AJ76" s="64"/>
      <c r="AK76" s="94"/>
      <c r="AL76" s="95"/>
      <c r="AM76" s="95"/>
      <c r="AN76" s="95"/>
      <c r="AO76" s="95"/>
      <c r="AP76" s="96"/>
      <c r="AQ76" s="64"/>
      <c r="AR76" s="94">
        <v>15</v>
      </c>
      <c r="AS76" s="95"/>
      <c r="AT76" s="95"/>
      <c r="AU76" s="95"/>
      <c r="AV76" s="83">
        <v>15</v>
      </c>
      <c r="AW76" s="111" t="s">
        <v>41</v>
      </c>
      <c r="AX76" s="91">
        <v>4</v>
      </c>
    </row>
    <row r="77" spans="1:50" s="4" customFormat="1" ht="42" customHeight="1" thickBot="1">
      <c r="A77" s="212">
        <v>9</v>
      </c>
      <c r="B77" s="205" t="s">
        <v>94</v>
      </c>
      <c r="C77" s="165">
        <f t="shared" si="21"/>
        <v>30</v>
      </c>
      <c r="D77" s="165">
        <f t="shared" si="22"/>
        <v>30</v>
      </c>
      <c r="E77" s="165">
        <f t="shared" si="22"/>
        <v>0</v>
      </c>
      <c r="F77" s="165">
        <f t="shared" si="22"/>
        <v>0</v>
      </c>
      <c r="G77" s="165">
        <f t="shared" si="22"/>
        <v>0</v>
      </c>
      <c r="H77" s="73">
        <f t="shared" si="22"/>
        <v>0</v>
      </c>
      <c r="I77" s="192"/>
      <c r="J77" s="160"/>
      <c r="K77" s="160"/>
      <c r="L77" s="160"/>
      <c r="M77" s="160"/>
      <c r="N77" s="135"/>
      <c r="O77" s="77"/>
      <c r="P77" s="163"/>
      <c r="Q77" s="164"/>
      <c r="R77" s="164"/>
      <c r="S77" s="164"/>
      <c r="T77" s="164"/>
      <c r="U77" s="136"/>
      <c r="V77" s="77"/>
      <c r="W77" s="163"/>
      <c r="X77" s="164"/>
      <c r="Y77" s="164"/>
      <c r="Z77" s="164"/>
      <c r="AA77" s="164"/>
      <c r="AB77" s="136"/>
      <c r="AC77" s="77"/>
      <c r="AD77" s="163"/>
      <c r="AE77" s="164"/>
      <c r="AF77" s="164"/>
      <c r="AG77" s="164"/>
      <c r="AH77" s="164"/>
      <c r="AI77" s="136"/>
      <c r="AJ77" s="77"/>
      <c r="AK77" s="163"/>
      <c r="AL77" s="164"/>
      <c r="AM77" s="164"/>
      <c r="AN77" s="164"/>
      <c r="AO77" s="164"/>
      <c r="AP77" s="136"/>
      <c r="AQ77" s="77"/>
      <c r="AR77" s="163">
        <v>30</v>
      </c>
      <c r="AS77" s="164"/>
      <c r="AT77" s="164"/>
      <c r="AU77" s="164"/>
      <c r="AV77" s="164"/>
      <c r="AW77" s="136" t="s">
        <v>40</v>
      </c>
      <c r="AX77" s="247">
        <v>4</v>
      </c>
    </row>
    <row r="78" spans="1:50" s="4" customFormat="1" ht="24.75" customHeight="1" thickBot="1">
      <c r="A78" s="226"/>
      <c r="B78" s="227"/>
      <c r="C78" s="134"/>
      <c r="D78" s="134"/>
      <c r="E78" s="134"/>
      <c r="F78" s="134"/>
      <c r="G78" s="134"/>
      <c r="H78" s="134"/>
      <c r="I78" s="135"/>
      <c r="J78" s="135"/>
      <c r="K78" s="135"/>
      <c r="L78" s="135"/>
      <c r="M78" s="135"/>
      <c r="N78" s="135"/>
      <c r="O78" s="134"/>
      <c r="P78" s="136"/>
      <c r="Q78" s="136"/>
      <c r="R78" s="136"/>
      <c r="S78" s="136"/>
      <c r="T78" s="136"/>
      <c r="U78" s="136"/>
      <c r="V78" s="134"/>
      <c r="W78" s="136"/>
      <c r="X78" s="136"/>
      <c r="Y78" s="136"/>
      <c r="Z78" s="136"/>
      <c r="AA78" s="136"/>
      <c r="AB78" s="136"/>
      <c r="AC78" s="134"/>
      <c r="AD78" s="136"/>
      <c r="AE78" s="136"/>
      <c r="AF78" s="136"/>
      <c r="AG78" s="136"/>
      <c r="AH78" s="136"/>
      <c r="AI78" s="136"/>
      <c r="AJ78" s="134"/>
      <c r="AK78" s="178"/>
      <c r="AL78" s="178"/>
      <c r="AM78" s="178"/>
      <c r="AN78" s="178"/>
      <c r="AO78" s="178"/>
      <c r="AP78" s="178"/>
      <c r="AQ78" s="181"/>
      <c r="AR78" s="178"/>
      <c r="AS78" s="178"/>
      <c r="AT78" s="178"/>
      <c r="AU78" s="178"/>
      <c r="AV78" s="178"/>
      <c r="AW78" s="178"/>
      <c r="AX78" s="181"/>
    </row>
    <row r="79" spans="1:50" s="4" customFormat="1" ht="34.5" customHeight="1" thickBot="1">
      <c r="A79" s="217" t="s">
        <v>37</v>
      </c>
      <c r="B79" s="286" t="s">
        <v>25</v>
      </c>
      <c r="C79" s="347">
        <f>P79+AD79+AR79</f>
        <v>480</v>
      </c>
      <c r="D79" s="348"/>
      <c r="E79" s="348"/>
      <c r="F79" s="348"/>
      <c r="G79" s="348"/>
      <c r="H79" s="349"/>
      <c r="I79" s="332" t="s">
        <v>1</v>
      </c>
      <c r="J79" s="333"/>
      <c r="K79" s="333"/>
      <c r="L79" s="333"/>
      <c r="M79" s="333"/>
      <c r="N79" s="333"/>
      <c r="O79" s="334"/>
      <c r="P79" s="332">
        <v>160</v>
      </c>
      <c r="Q79" s="333"/>
      <c r="R79" s="333"/>
      <c r="S79" s="333"/>
      <c r="T79" s="340"/>
      <c r="U79" s="287" t="s">
        <v>40</v>
      </c>
      <c r="V79" s="288">
        <v>7</v>
      </c>
      <c r="W79" s="332"/>
      <c r="X79" s="333"/>
      <c r="Y79" s="333"/>
      <c r="Z79" s="333"/>
      <c r="AA79" s="333"/>
      <c r="AB79" s="333"/>
      <c r="AC79" s="334"/>
      <c r="AD79" s="332">
        <v>160</v>
      </c>
      <c r="AE79" s="333"/>
      <c r="AF79" s="333"/>
      <c r="AG79" s="333"/>
      <c r="AH79" s="340"/>
      <c r="AI79" s="287" t="s">
        <v>40</v>
      </c>
      <c r="AJ79" s="288">
        <v>7</v>
      </c>
      <c r="AK79" s="332"/>
      <c r="AL79" s="333"/>
      <c r="AM79" s="333"/>
      <c r="AN79" s="333"/>
      <c r="AO79" s="333"/>
      <c r="AP79" s="333"/>
      <c r="AQ79" s="334"/>
      <c r="AR79" s="332">
        <v>160</v>
      </c>
      <c r="AS79" s="333"/>
      <c r="AT79" s="333"/>
      <c r="AU79" s="333"/>
      <c r="AV79" s="340"/>
      <c r="AW79" s="287" t="s">
        <v>40</v>
      </c>
      <c r="AX79" s="288">
        <v>7</v>
      </c>
    </row>
    <row r="80" spans="1:50" s="4" customFormat="1" ht="34.5" customHeight="1" thickBot="1">
      <c r="A80" s="338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s="4" customFormat="1" ht="44.25" customHeight="1" thickBot="1">
      <c r="A81" s="228" t="s">
        <v>38</v>
      </c>
      <c r="B81" s="276" t="s">
        <v>48</v>
      </c>
      <c r="C81" s="273">
        <f>D81+E81+F81+G81+H81</f>
        <v>0</v>
      </c>
      <c r="D81" s="275">
        <f>I81+P81+W81+AD81+AK81+AR81</f>
        <v>0</v>
      </c>
      <c r="E81" s="275">
        <f>J81+Q81+X81+AE81+AL81+AS81</f>
        <v>0</v>
      </c>
      <c r="F81" s="275">
        <f>K81+R81+Y81+AF81+AM81+AT81</f>
        <v>0</v>
      </c>
      <c r="G81" s="275">
        <f>L81+S81+Z81+AG81+AN81+AU81</f>
        <v>0</v>
      </c>
      <c r="H81" s="277">
        <f>M81+T81+AA81+AH81+AO81+AV81</f>
        <v>0</v>
      </c>
      <c r="I81" s="278"/>
      <c r="J81" s="279"/>
      <c r="K81" s="279"/>
      <c r="L81" s="279"/>
      <c r="M81" s="279"/>
      <c r="N81" s="280"/>
      <c r="O81" s="281"/>
      <c r="P81" s="282"/>
      <c r="Q81" s="279"/>
      <c r="R81" s="279"/>
      <c r="S81" s="279"/>
      <c r="T81" s="279"/>
      <c r="U81" s="280"/>
      <c r="V81" s="281"/>
      <c r="W81" s="282"/>
      <c r="X81" s="279"/>
      <c r="Y81" s="279"/>
      <c r="Z81" s="279"/>
      <c r="AA81" s="279"/>
      <c r="AB81" s="280"/>
      <c r="AC81" s="281"/>
      <c r="AD81" s="282"/>
      <c r="AE81" s="279"/>
      <c r="AF81" s="279"/>
      <c r="AG81" s="279"/>
      <c r="AH81" s="279"/>
      <c r="AI81" s="280"/>
      <c r="AJ81" s="283"/>
      <c r="AK81" s="282"/>
      <c r="AL81" s="279"/>
      <c r="AM81" s="279"/>
      <c r="AN81" s="279"/>
      <c r="AO81" s="279"/>
      <c r="AP81" s="280"/>
      <c r="AQ81" s="281"/>
      <c r="AR81" s="282"/>
      <c r="AS81" s="279"/>
      <c r="AT81" s="279"/>
      <c r="AU81" s="279"/>
      <c r="AV81" s="279"/>
      <c r="AW81" s="284" t="s">
        <v>40</v>
      </c>
      <c r="AX81" s="281">
        <v>8</v>
      </c>
    </row>
    <row r="82" spans="1:65" s="4" customFormat="1" ht="21.75" customHeight="1" thickBot="1">
      <c r="A82" s="168"/>
      <c r="B82" s="137"/>
      <c r="C82" s="138"/>
      <c r="D82" s="138"/>
      <c r="E82" s="138"/>
      <c r="F82" s="138"/>
      <c r="G82" s="138"/>
      <c r="H82" s="138"/>
      <c r="I82" s="139"/>
      <c r="J82" s="139"/>
      <c r="K82" s="139"/>
      <c r="L82" s="139"/>
      <c r="M82" s="139"/>
      <c r="N82" s="139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s="28" customFormat="1" ht="33.75" customHeight="1" thickBot="1">
      <c r="A83" s="169"/>
      <c r="B83" s="141"/>
      <c r="C83" s="350"/>
      <c r="D83" s="350"/>
      <c r="E83" s="350"/>
      <c r="F83" s="350"/>
      <c r="G83" s="350"/>
      <c r="H83" s="350"/>
      <c r="I83" s="341"/>
      <c r="J83" s="342"/>
      <c r="K83" s="342"/>
      <c r="L83" s="342"/>
      <c r="M83" s="342"/>
      <c r="N83" s="342"/>
      <c r="O83" s="342"/>
      <c r="P83" s="341"/>
      <c r="Q83" s="342"/>
      <c r="R83" s="342"/>
      <c r="S83" s="342"/>
      <c r="T83" s="342"/>
      <c r="U83" s="342"/>
      <c r="V83" s="342"/>
      <c r="W83" s="341"/>
      <c r="X83" s="342"/>
      <c r="Y83" s="342"/>
      <c r="Z83" s="342"/>
      <c r="AA83" s="342"/>
      <c r="AB83" s="342"/>
      <c r="AC83" s="342"/>
      <c r="AD83" s="341"/>
      <c r="AE83" s="342"/>
      <c r="AF83" s="342"/>
      <c r="AG83" s="342"/>
      <c r="AH83" s="342"/>
      <c r="AI83" s="342"/>
      <c r="AJ83" s="342"/>
      <c r="AK83" s="341"/>
      <c r="AL83" s="342"/>
      <c r="AM83" s="342"/>
      <c r="AN83" s="342"/>
      <c r="AO83" s="342"/>
      <c r="AP83" s="342"/>
      <c r="AQ83" s="342"/>
      <c r="AR83" s="341"/>
      <c r="AS83" s="342"/>
      <c r="AT83" s="342"/>
      <c r="AU83" s="342"/>
      <c r="AV83" s="342"/>
      <c r="AW83" s="342"/>
      <c r="AX83" s="342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</row>
    <row r="84" spans="1:66" s="25" customFormat="1" ht="33" customHeight="1">
      <c r="A84" s="139"/>
      <c r="B84" s="183" t="s">
        <v>60</v>
      </c>
      <c r="C84" s="189">
        <f aca="true" t="shared" si="24" ref="C84:U84">C10+C27+C45+C57</f>
        <v>1735</v>
      </c>
      <c r="D84" s="184">
        <f t="shared" si="24"/>
        <v>615</v>
      </c>
      <c r="E84" s="184">
        <f t="shared" si="24"/>
        <v>210</v>
      </c>
      <c r="F84" s="184">
        <f t="shared" si="24"/>
        <v>90</v>
      </c>
      <c r="G84" s="184">
        <f t="shared" si="24"/>
        <v>0</v>
      </c>
      <c r="H84" s="184">
        <f t="shared" si="24"/>
        <v>820</v>
      </c>
      <c r="I84" s="184">
        <f t="shared" si="24"/>
        <v>225</v>
      </c>
      <c r="J84" s="184">
        <f t="shared" si="24"/>
        <v>30</v>
      </c>
      <c r="K84" s="184">
        <f t="shared" si="24"/>
        <v>0</v>
      </c>
      <c r="L84" s="184">
        <f t="shared" si="24"/>
        <v>0</v>
      </c>
      <c r="M84" s="184">
        <f t="shared" si="24"/>
        <v>90</v>
      </c>
      <c r="N84" s="184">
        <f t="shared" si="24"/>
        <v>3</v>
      </c>
      <c r="O84" s="184">
        <f t="shared" si="24"/>
        <v>30</v>
      </c>
      <c r="P84" s="184">
        <f t="shared" si="24"/>
        <v>75</v>
      </c>
      <c r="Q84" s="184">
        <f t="shared" si="24"/>
        <v>0</v>
      </c>
      <c r="R84" s="184">
        <f t="shared" si="24"/>
        <v>0</v>
      </c>
      <c r="S84" s="184">
        <f t="shared" si="24"/>
        <v>0</v>
      </c>
      <c r="T84" s="184">
        <f t="shared" si="24"/>
        <v>130</v>
      </c>
      <c r="U84" s="184">
        <f t="shared" si="24"/>
        <v>2</v>
      </c>
      <c r="V84" s="184">
        <f>V10+V27+V45+V57+V79</f>
        <v>30</v>
      </c>
      <c r="W84" s="184">
        <f aca="true" t="shared" si="25" ref="W84:AI84">W10+W27+W45+W57</f>
        <v>135</v>
      </c>
      <c r="X84" s="184">
        <f t="shared" si="25"/>
        <v>30</v>
      </c>
      <c r="Y84" s="184">
        <f t="shared" si="25"/>
        <v>0</v>
      </c>
      <c r="Z84" s="184">
        <f t="shared" si="25"/>
        <v>0</v>
      </c>
      <c r="AA84" s="184">
        <f t="shared" si="25"/>
        <v>195</v>
      </c>
      <c r="AB84" s="184">
        <f t="shared" si="25"/>
        <v>3</v>
      </c>
      <c r="AC84" s="184">
        <f t="shared" si="25"/>
        <v>30</v>
      </c>
      <c r="AD84" s="184">
        <f t="shared" si="25"/>
        <v>75</v>
      </c>
      <c r="AE84" s="184">
        <f t="shared" si="25"/>
        <v>60</v>
      </c>
      <c r="AF84" s="184">
        <f t="shared" si="25"/>
        <v>30</v>
      </c>
      <c r="AG84" s="184">
        <f t="shared" si="25"/>
        <v>0</v>
      </c>
      <c r="AH84" s="184">
        <f t="shared" si="25"/>
        <v>105</v>
      </c>
      <c r="AI84" s="184">
        <f t="shared" si="25"/>
        <v>1</v>
      </c>
      <c r="AJ84" s="184">
        <f>AJ10+AJ27+AJ45+AJ57+AJ79</f>
        <v>30</v>
      </c>
      <c r="AK84" s="184">
        <f aca="true" t="shared" si="26" ref="AK84:AW84">AK10+AK27+AK45+AK57</f>
        <v>75</v>
      </c>
      <c r="AL84" s="184">
        <f t="shared" si="26"/>
        <v>60</v>
      </c>
      <c r="AM84" s="184">
        <f t="shared" si="26"/>
        <v>30</v>
      </c>
      <c r="AN84" s="184">
        <f t="shared" si="26"/>
        <v>0</v>
      </c>
      <c r="AO84" s="184">
        <f t="shared" si="26"/>
        <v>270</v>
      </c>
      <c r="AP84" s="184">
        <f t="shared" si="26"/>
        <v>1</v>
      </c>
      <c r="AQ84" s="184">
        <f t="shared" si="26"/>
        <v>30</v>
      </c>
      <c r="AR84" s="184">
        <f t="shared" si="26"/>
        <v>30</v>
      </c>
      <c r="AS84" s="184">
        <f t="shared" si="26"/>
        <v>30</v>
      </c>
      <c r="AT84" s="184">
        <f t="shared" si="26"/>
        <v>30</v>
      </c>
      <c r="AU84" s="184">
        <f t="shared" si="26"/>
        <v>0</v>
      </c>
      <c r="AV84" s="184">
        <f t="shared" si="26"/>
        <v>30</v>
      </c>
      <c r="AW84" s="184">
        <f t="shared" si="26"/>
        <v>1</v>
      </c>
      <c r="AX84" s="184">
        <f>AX10+AX27+AX45+AX57+AX79+AX81</f>
        <v>30</v>
      </c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25" customFormat="1" ht="33" customHeight="1">
      <c r="A85" s="139"/>
      <c r="B85" s="185" t="s">
        <v>62</v>
      </c>
      <c r="C85" s="336"/>
      <c r="D85" s="336"/>
      <c r="E85" s="336"/>
      <c r="F85" s="336"/>
      <c r="G85" s="336"/>
      <c r="H85" s="337"/>
      <c r="I85" s="335">
        <f>I84+J84+K84+L84+M84</f>
        <v>345</v>
      </c>
      <c r="J85" s="336"/>
      <c r="K85" s="336"/>
      <c r="L85" s="336"/>
      <c r="M85" s="336"/>
      <c r="N85" s="336"/>
      <c r="O85" s="337"/>
      <c r="P85" s="335">
        <f>P84+Q84+R84+S84+T84</f>
        <v>205</v>
      </c>
      <c r="Q85" s="336"/>
      <c r="R85" s="336"/>
      <c r="S85" s="336"/>
      <c r="T85" s="336"/>
      <c r="U85" s="336"/>
      <c r="V85" s="337"/>
      <c r="W85" s="335">
        <f>W84+X84+Y84+Z84+AA84</f>
        <v>360</v>
      </c>
      <c r="X85" s="336"/>
      <c r="Y85" s="336"/>
      <c r="Z85" s="336"/>
      <c r="AA85" s="336"/>
      <c r="AB85" s="336"/>
      <c r="AC85" s="337"/>
      <c r="AD85" s="335">
        <f>AD84+AE84+AF84+AG84+AH84</f>
        <v>270</v>
      </c>
      <c r="AE85" s="336"/>
      <c r="AF85" s="336"/>
      <c r="AG85" s="336"/>
      <c r="AH85" s="336"/>
      <c r="AI85" s="336"/>
      <c r="AJ85" s="337"/>
      <c r="AK85" s="335">
        <f>AK84+AL84+AM84+AN84+AO84</f>
        <v>435</v>
      </c>
      <c r="AL85" s="336"/>
      <c r="AM85" s="336"/>
      <c r="AN85" s="336"/>
      <c r="AO85" s="336"/>
      <c r="AP85" s="336"/>
      <c r="AQ85" s="337"/>
      <c r="AR85" s="335">
        <f>AR84+AS84+AT84+AU84+AV84</f>
        <v>120</v>
      </c>
      <c r="AS85" s="336"/>
      <c r="AT85" s="336"/>
      <c r="AU85" s="336"/>
      <c r="AV85" s="336"/>
      <c r="AW85" s="336"/>
      <c r="AX85" s="337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25" customFormat="1" ht="33" customHeight="1">
      <c r="A86" s="139"/>
      <c r="B86" s="185" t="s">
        <v>79</v>
      </c>
      <c r="C86" s="189">
        <f aca="true" t="shared" si="27" ref="C86:U86">C10+C27+C45+C68</f>
        <v>1750</v>
      </c>
      <c r="D86" s="184">
        <f t="shared" si="27"/>
        <v>630</v>
      </c>
      <c r="E86" s="184">
        <f t="shared" si="27"/>
        <v>210</v>
      </c>
      <c r="F86" s="184">
        <f t="shared" si="27"/>
        <v>90</v>
      </c>
      <c r="G86" s="184">
        <f t="shared" si="27"/>
        <v>0</v>
      </c>
      <c r="H86" s="184">
        <f t="shared" si="27"/>
        <v>820</v>
      </c>
      <c r="I86" s="184">
        <f t="shared" si="27"/>
        <v>225</v>
      </c>
      <c r="J86" s="184">
        <f t="shared" si="27"/>
        <v>30</v>
      </c>
      <c r="K86" s="184">
        <f t="shared" si="27"/>
        <v>0</v>
      </c>
      <c r="L86" s="184">
        <f t="shared" si="27"/>
        <v>0</v>
      </c>
      <c r="M86" s="184">
        <f t="shared" si="27"/>
        <v>90</v>
      </c>
      <c r="N86" s="184">
        <f t="shared" si="27"/>
        <v>3</v>
      </c>
      <c r="O86" s="184">
        <f t="shared" si="27"/>
        <v>30</v>
      </c>
      <c r="P86" s="184">
        <f t="shared" si="27"/>
        <v>75</v>
      </c>
      <c r="Q86" s="184">
        <f t="shared" si="27"/>
        <v>0</v>
      </c>
      <c r="R86" s="184">
        <f t="shared" si="27"/>
        <v>0</v>
      </c>
      <c r="S86" s="184">
        <f t="shared" si="27"/>
        <v>0</v>
      </c>
      <c r="T86" s="184">
        <f t="shared" si="27"/>
        <v>130</v>
      </c>
      <c r="U86" s="184">
        <f t="shared" si="27"/>
        <v>2</v>
      </c>
      <c r="V86" s="184">
        <f>V10+V27+V45+V68+V79</f>
        <v>30</v>
      </c>
      <c r="W86" s="184">
        <f aca="true" t="shared" si="28" ref="W86:AI86">W10+W27+W45+W68</f>
        <v>135</v>
      </c>
      <c r="X86" s="184">
        <f t="shared" si="28"/>
        <v>30</v>
      </c>
      <c r="Y86" s="184">
        <f t="shared" si="28"/>
        <v>0</v>
      </c>
      <c r="Z86" s="184">
        <f t="shared" si="28"/>
        <v>0</v>
      </c>
      <c r="AA86" s="184">
        <f t="shared" si="28"/>
        <v>195</v>
      </c>
      <c r="AB86" s="184">
        <f t="shared" si="28"/>
        <v>3</v>
      </c>
      <c r="AC86" s="184">
        <f t="shared" si="28"/>
        <v>30</v>
      </c>
      <c r="AD86" s="184">
        <f t="shared" si="28"/>
        <v>75</v>
      </c>
      <c r="AE86" s="184">
        <f t="shared" si="28"/>
        <v>60</v>
      </c>
      <c r="AF86" s="184">
        <f t="shared" si="28"/>
        <v>30</v>
      </c>
      <c r="AG86" s="184">
        <f t="shared" si="28"/>
        <v>0</v>
      </c>
      <c r="AH86" s="184">
        <f t="shared" si="28"/>
        <v>105</v>
      </c>
      <c r="AI86" s="184">
        <f t="shared" si="28"/>
        <v>1</v>
      </c>
      <c r="AJ86" s="184">
        <f>AJ10+AJ27+AJ45+AJ68+AJ79</f>
        <v>30</v>
      </c>
      <c r="AK86" s="184">
        <f aca="true" t="shared" si="29" ref="AK86:AW86">AK10+AK27+AK45+AK68</f>
        <v>75</v>
      </c>
      <c r="AL86" s="184">
        <f t="shared" si="29"/>
        <v>60</v>
      </c>
      <c r="AM86" s="184">
        <f t="shared" si="29"/>
        <v>30</v>
      </c>
      <c r="AN86" s="184">
        <f t="shared" si="29"/>
        <v>0</v>
      </c>
      <c r="AO86" s="184">
        <f t="shared" si="29"/>
        <v>285</v>
      </c>
      <c r="AP86" s="184">
        <f t="shared" si="29"/>
        <v>1</v>
      </c>
      <c r="AQ86" s="184">
        <f t="shared" si="29"/>
        <v>30</v>
      </c>
      <c r="AR86" s="184">
        <f t="shared" si="29"/>
        <v>45</v>
      </c>
      <c r="AS86" s="184">
        <f t="shared" si="29"/>
        <v>30</v>
      </c>
      <c r="AT86" s="184">
        <f t="shared" si="29"/>
        <v>30</v>
      </c>
      <c r="AU86" s="184">
        <f t="shared" si="29"/>
        <v>0</v>
      </c>
      <c r="AV86" s="184">
        <f t="shared" si="29"/>
        <v>15</v>
      </c>
      <c r="AW86" s="184">
        <f t="shared" si="29"/>
        <v>1</v>
      </c>
      <c r="AX86" s="184">
        <f>AX10+AX27+AX45+AX68+AX79+AX81</f>
        <v>30</v>
      </c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25" customFormat="1" ht="30" customHeight="1" thickBot="1">
      <c r="A87" s="139"/>
      <c r="B87" s="186" t="s">
        <v>61</v>
      </c>
      <c r="C87" s="329"/>
      <c r="D87" s="330"/>
      <c r="E87" s="330"/>
      <c r="F87" s="330"/>
      <c r="G87" s="330"/>
      <c r="H87" s="330"/>
      <c r="I87" s="330">
        <f>I86+J86+K86+L86+M86</f>
        <v>345</v>
      </c>
      <c r="J87" s="331"/>
      <c r="K87" s="331"/>
      <c r="L87" s="331"/>
      <c r="M87" s="331"/>
      <c r="N87" s="331"/>
      <c r="O87" s="331"/>
      <c r="P87" s="330">
        <f>P86+Q86+R86+S86+T86</f>
        <v>205</v>
      </c>
      <c r="Q87" s="331"/>
      <c r="R87" s="331"/>
      <c r="S87" s="331"/>
      <c r="T87" s="331"/>
      <c r="U87" s="331"/>
      <c r="V87" s="331"/>
      <c r="W87" s="330">
        <f>W86+X86+Y86+Z86+AA86</f>
        <v>360</v>
      </c>
      <c r="X87" s="331"/>
      <c r="Y87" s="331"/>
      <c r="Z87" s="331"/>
      <c r="AA87" s="331"/>
      <c r="AB87" s="331"/>
      <c r="AC87" s="331"/>
      <c r="AD87" s="330">
        <f>AD86+AE86+AF86+AG86+AH86</f>
        <v>270</v>
      </c>
      <c r="AE87" s="331"/>
      <c r="AF87" s="331"/>
      <c r="AG87" s="331"/>
      <c r="AH87" s="331"/>
      <c r="AI87" s="331"/>
      <c r="AJ87" s="331"/>
      <c r="AK87" s="330">
        <f>AK86+AL86+AM86+AN86+AO86</f>
        <v>450</v>
      </c>
      <c r="AL87" s="331"/>
      <c r="AM87" s="331"/>
      <c r="AN87" s="331"/>
      <c r="AO87" s="331"/>
      <c r="AP87" s="331"/>
      <c r="AQ87" s="331"/>
      <c r="AR87" s="330">
        <f>AR86+AS86+AT86+AU86+AV86</f>
        <v>120</v>
      </c>
      <c r="AS87" s="331"/>
      <c r="AT87" s="331"/>
      <c r="AU87" s="331"/>
      <c r="AV87" s="331"/>
      <c r="AW87" s="331"/>
      <c r="AX87" s="331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78" s="4" customFormat="1" ht="31.5" customHeight="1">
      <c r="A88" s="30"/>
      <c r="B88" s="179" t="s">
        <v>26</v>
      </c>
      <c r="C88" s="31"/>
      <c r="D88" s="32"/>
      <c r="E88" s="32"/>
      <c r="F88" s="32"/>
      <c r="G88" s="32"/>
      <c r="H88" s="32"/>
      <c r="I88" s="29"/>
      <c r="J88" s="33"/>
      <c r="K88" s="32"/>
      <c r="L88" s="32"/>
      <c r="M88" s="32"/>
      <c r="N88" s="32"/>
      <c r="O88" s="32"/>
      <c r="P88" s="31"/>
      <c r="Q88" s="34"/>
      <c r="R88" s="34"/>
      <c r="S88" s="32"/>
      <c r="T88" s="32"/>
      <c r="U88" s="32"/>
      <c r="V88" s="32"/>
      <c r="W88" s="31"/>
      <c r="X88" s="26"/>
      <c r="Y88" s="32"/>
      <c r="Z88" s="32"/>
      <c r="AA88" s="32"/>
      <c r="AB88" s="32"/>
      <c r="AC88" s="32"/>
      <c r="AD88" s="31"/>
      <c r="AE88" s="35"/>
      <c r="AF88" s="32"/>
      <c r="AG88" s="32"/>
      <c r="AH88" s="32"/>
      <c r="AI88" s="32"/>
      <c r="AJ88" s="32"/>
      <c r="AK88" s="31"/>
      <c r="AL88" s="26"/>
      <c r="AM88" s="26"/>
      <c r="AN88" s="26"/>
      <c r="AO88" s="32"/>
      <c r="AP88" s="32"/>
      <c r="AQ88" s="32"/>
      <c r="AR88" s="31"/>
      <c r="AS88" s="26"/>
      <c r="AT88" s="26"/>
      <c r="AU88" s="170"/>
      <c r="AV88" s="171"/>
      <c r="AW88" s="32"/>
      <c r="AX88" s="32"/>
      <c r="AY88" s="3"/>
      <c r="AZ88" s="3"/>
      <c r="BA88" s="3"/>
      <c r="BB88" s="3"/>
      <c r="BC88" s="3"/>
      <c r="BD88" s="3"/>
      <c r="BE88" s="3"/>
      <c r="BF88" s="3"/>
      <c r="BG88" s="3"/>
      <c r="BH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14" s="15" customFormat="1" ht="18.75" customHeight="1">
      <c r="A89" s="36"/>
      <c r="B89" s="180" t="s">
        <v>27</v>
      </c>
      <c r="C89" s="37"/>
      <c r="D89" s="37"/>
      <c r="E89" s="37"/>
      <c r="F89" s="37"/>
      <c r="G89" s="37"/>
      <c r="H89" s="37"/>
      <c r="I89" s="38"/>
      <c r="J89" s="38"/>
      <c r="K89" s="38"/>
      <c r="L89" s="38"/>
      <c r="M89" s="38"/>
      <c r="N89" s="38"/>
    </row>
    <row r="90" spans="1:14" s="15" customFormat="1" ht="18.75" customHeight="1">
      <c r="A90" s="37"/>
      <c r="B90" s="180" t="s">
        <v>28</v>
      </c>
      <c r="C90" s="37"/>
      <c r="D90" s="37"/>
      <c r="E90" s="37"/>
      <c r="F90" s="37"/>
      <c r="G90" s="37"/>
      <c r="H90" s="37"/>
      <c r="I90" s="38"/>
      <c r="J90" s="38"/>
      <c r="K90" s="38"/>
      <c r="L90" s="38"/>
      <c r="M90" s="38"/>
      <c r="N90" s="38"/>
    </row>
    <row r="91" spans="1:42" s="15" customFormat="1" ht="18.75" customHeight="1">
      <c r="A91" s="37"/>
      <c r="B91" s="4" t="s">
        <v>29</v>
      </c>
      <c r="C91" s="37"/>
      <c r="D91" s="37"/>
      <c r="E91" s="37"/>
      <c r="F91" s="37"/>
      <c r="G91" s="37"/>
      <c r="H91" s="37"/>
      <c r="I91" s="38"/>
      <c r="J91" s="38"/>
      <c r="K91" s="38"/>
      <c r="L91" s="38"/>
      <c r="M91" s="38"/>
      <c r="N91" s="38"/>
      <c r="AJ91" s="16"/>
      <c r="AK91" s="16"/>
      <c r="AL91" s="16"/>
      <c r="AM91" s="16"/>
      <c r="AN91" s="16"/>
      <c r="AO91" s="16"/>
      <c r="AP91" s="16"/>
    </row>
    <row r="92" spans="1:43" s="15" customFormat="1" ht="18.75" customHeight="1">
      <c r="A92" s="37"/>
      <c r="B92" s="4" t="s">
        <v>124</v>
      </c>
      <c r="C92" s="37"/>
      <c r="D92" s="37"/>
      <c r="E92" s="37"/>
      <c r="F92" s="37"/>
      <c r="G92" s="37"/>
      <c r="H92" s="37"/>
      <c r="I92" s="38"/>
      <c r="J92" s="38"/>
      <c r="K92" s="38"/>
      <c r="L92" s="38"/>
      <c r="M92" s="38"/>
      <c r="N92" s="38"/>
      <c r="AJ92" s="39"/>
      <c r="AK92" s="39"/>
      <c r="AL92" s="39"/>
      <c r="AM92" s="39"/>
      <c r="AN92" s="39"/>
      <c r="AO92" s="39"/>
      <c r="AP92" s="39"/>
      <c r="AQ92" s="39"/>
    </row>
    <row r="93" spans="1:44" s="15" customFormat="1" ht="18.75" customHeight="1">
      <c r="A93" s="37"/>
      <c r="B93" s="180" t="s">
        <v>119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  <c r="AI93" s="40"/>
      <c r="AJ93" s="39"/>
      <c r="AK93" s="328" t="s">
        <v>31</v>
      </c>
      <c r="AL93" s="328"/>
      <c r="AM93" s="328"/>
      <c r="AN93" s="328"/>
      <c r="AO93" s="328"/>
      <c r="AP93" s="39"/>
      <c r="AQ93" s="39"/>
      <c r="AR93" s="40"/>
    </row>
    <row r="94" spans="1:44" s="15" customFormat="1" ht="18.75" customHeight="1">
      <c r="A94" s="37"/>
      <c r="B94" s="4" t="s">
        <v>30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  <c r="AI94" s="40"/>
      <c r="AJ94" s="39"/>
      <c r="AK94" s="39"/>
      <c r="AL94" s="39"/>
      <c r="AM94" s="39"/>
      <c r="AN94" s="39"/>
      <c r="AO94" s="39"/>
      <c r="AP94" s="39"/>
      <c r="AQ94" s="39"/>
      <c r="AR94" s="40"/>
    </row>
    <row r="95" spans="1:14" s="15" customFormat="1" ht="18.75" customHeight="1">
      <c r="A95" s="36"/>
      <c r="B95" s="194" t="s">
        <v>70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</row>
    <row r="96" spans="1:14" s="15" customFormat="1" ht="19.5">
      <c r="A96" s="36"/>
      <c r="B96" s="194"/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</row>
    <row r="97" spans="1:14" s="15" customFormat="1" ht="19.5">
      <c r="A97" s="36"/>
      <c r="B97" s="194"/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9.5">
      <c r="A98" s="36"/>
      <c r="B98" s="194"/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9.5">
      <c r="A99" s="42"/>
      <c r="B99" s="194"/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9.5">
      <c r="A100" s="41"/>
      <c r="B100" s="194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9.5">
      <c r="A101" s="36"/>
      <c r="B101" s="194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9.5">
      <c r="A102" s="36"/>
      <c r="B102" s="194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2">
      <c r="A103" s="36"/>
      <c r="B103" s="41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2">
      <c r="A104" s="36"/>
      <c r="B104" s="41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2">
      <c r="A105" s="36"/>
      <c r="B105" s="41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2">
      <c r="A106" s="36"/>
      <c r="B106" s="41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2">
      <c r="A107" s="36"/>
      <c r="B107" s="41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14" s="15" customFormat="1" ht="12">
      <c r="A108" s="36"/>
      <c r="B108" s="41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</row>
    <row r="109" spans="1:14" s="15" customFormat="1" ht="12">
      <c r="A109" s="36"/>
      <c r="B109" s="41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</row>
    <row r="110" spans="1:14" s="15" customFormat="1" ht="12">
      <c r="A110" s="36"/>
      <c r="B110" s="41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</row>
    <row r="111" spans="1:14" s="15" customFormat="1" ht="12">
      <c r="A111" s="36"/>
      <c r="B111" s="41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</row>
    <row r="112" spans="1:14" s="15" customFormat="1" ht="12">
      <c r="A112" s="36"/>
      <c r="B112" s="41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2">
      <c r="A113" s="36"/>
      <c r="B113" s="41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2">
      <c r="A114" s="36"/>
      <c r="B114" s="41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2">
      <c r="A115" s="36"/>
      <c r="B115" s="41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2">
      <c r="A116" s="36"/>
      <c r="B116" s="41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2">
      <c r="A117" s="36"/>
      <c r="B117" s="41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2">
      <c r="A118" s="36"/>
      <c r="B118" s="41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2">
      <c r="A119" s="36"/>
      <c r="B119" s="41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</sheetData>
  <sheetProtection/>
  <mergeCells count="59">
    <mergeCell ref="AR87:AX87"/>
    <mergeCell ref="P83:V83"/>
    <mergeCell ref="W83:AC83"/>
    <mergeCell ref="AD85:AJ85"/>
    <mergeCell ref="AR83:AX83"/>
    <mergeCell ref="AR85:AX85"/>
    <mergeCell ref="W85:AC85"/>
    <mergeCell ref="AD83:AJ83"/>
    <mergeCell ref="I25:O25"/>
    <mergeCell ref="P85:V85"/>
    <mergeCell ref="C79:H79"/>
    <mergeCell ref="C83:H83"/>
    <mergeCell ref="I85:O85"/>
    <mergeCell ref="I83:O83"/>
    <mergeCell ref="W79:AC79"/>
    <mergeCell ref="AK85:AQ85"/>
    <mergeCell ref="A80:AX80"/>
    <mergeCell ref="I79:O79"/>
    <mergeCell ref="P79:T79"/>
    <mergeCell ref="AD79:AH79"/>
    <mergeCell ref="C85:H85"/>
    <mergeCell ref="AK83:AQ83"/>
    <mergeCell ref="AR79:AV79"/>
    <mergeCell ref="AK79:AQ79"/>
    <mergeCell ref="AK93:AO93"/>
    <mergeCell ref="C87:H87"/>
    <mergeCell ref="I87:O87"/>
    <mergeCell ref="P87:V87"/>
    <mergeCell ref="W87:AC87"/>
    <mergeCell ref="AD87:AJ87"/>
    <mergeCell ref="AK87:AQ87"/>
    <mergeCell ref="AP24:AS24"/>
    <mergeCell ref="AI25:AL25"/>
    <mergeCell ref="AI24:AL24"/>
    <mergeCell ref="U25:X25"/>
    <mergeCell ref="U24:X24"/>
    <mergeCell ref="AB24:AE24"/>
    <mergeCell ref="AP25:AS25"/>
    <mergeCell ref="AB25:AE25"/>
    <mergeCell ref="B7:B8"/>
    <mergeCell ref="C6:H6"/>
    <mergeCell ref="A1:D1"/>
    <mergeCell ref="AR7:AX7"/>
    <mergeCell ref="I7:O7"/>
    <mergeCell ref="W7:AC7"/>
    <mergeCell ref="J1:S1"/>
    <mergeCell ref="AK7:AQ7"/>
    <mergeCell ref="D7:H7"/>
    <mergeCell ref="AN1:AX4"/>
    <mergeCell ref="I24:O24"/>
    <mergeCell ref="D25:H25"/>
    <mergeCell ref="A2:B2"/>
    <mergeCell ref="F2:AJ2"/>
    <mergeCell ref="A3:D3"/>
    <mergeCell ref="I3:V3"/>
    <mergeCell ref="H4:AB4"/>
    <mergeCell ref="AD7:AJ7"/>
    <mergeCell ref="A7:A8"/>
    <mergeCell ref="D24:H24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8" r:id="rId1"/>
  <rowBreaks count="1" manualBreakCount="1">
    <brk id="55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2017-09-05T13:30:21Z</cp:lastPrinted>
  <dcterms:created xsi:type="dcterms:W3CDTF">2012-11-05T12:59:09Z</dcterms:created>
  <dcterms:modified xsi:type="dcterms:W3CDTF">2019-01-15T14:40:33Z</dcterms:modified>
  <cp:category/>
  <cp:version/>
  <cp:contentType/>
  <cp:contentStatus/>
</cp:coreProperties>
</file>