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jnowskam\Desktop\PLANY AKTUALNE\Zdrowie publiczne plany\"/>
    </mc:Choice>
  </mc:AlternateContent>
  <bookViews>
    <workbookView xWindow="0" yWindow="0" windowWidth="16380" windowHeight="8190" tabRatio="500" activeTab="1"/>
  </bookViews>
  <sheets>
    <sheet name="ZP 2021-2022" sheetId="4" r:id="rId1"/>
    <sheet name="ZP 2020-2021" sheetId="1" r:id="rId2"/>
  </sheets>
  <definedNames>
    <definedName name="_xlnm.Print_Area" localSheetId="1">'ZP 2020-2021'!$A$1:$AQ$83</definedName>
    <definedName name="_xlnm.Print_Area" localSheetId="0">'ZP 2021-2022'!$A$1:$AQ$90</definedName>
  </definedNames>
  <calcPr calcId="162913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9" i="4" l="1"/>
  <c r="L9" i="4"/>
  <c r="F9" i="4" s="1"/>
  <c r="M9" i="4"/>
  <c r="G9" i="4" s="1"/>
  <c r="N9" i="4"/>
  <c r="O9" i="4"/>
  <c r="I9" i="4" s="1"/>
  <c r="Q9" i="4"/>
  <c r="R9" i="4"/>
  <c r="S9" i="4"/>
  <c r="T9" i="4"/>
  <c r="U9" i="4"/>
  <c r="U72" i="4" s="1"/>
  <c r="V9" i="4"/>
  <c r="W9" i="4"/>
  <c r="X9" i="4"/>
  <c r="J9" i="4" s="1"/>
  <c r="Y9" i="4"/>
  <c r="Z9" i="4"/>
  <c r="AA9" i="4"/>
  <c r="AA72" i="4" s="1"/>
  <c r="AB9" i="4"/>
  <c r="AC9" i="4"/>
  <c r="AD9" i="4"/>
  <c r="AE9" i="4"/>
  <c r="AF9" i="4"/>
  <c r="AG9" i="4"/>
  <c r="AG72" i="4" s="1"/>
  <c r="AH9" i="4"/>
  <c r="AI9" i="4"/>
  <c r="AJ9" i="4"/>
  <c r="AK9" i="4"/>
  <c r="AL9" i="4"/>
  <c r="AM9" i="4"/>
  <c r="AM72" i="4" s="1"/>
  <c r="AN9" i="4"/>
  <c r="AO9" i="4"/>
  <c r="AP9" i="4"/>
  <c r="AQ9" i="4"/>
  <c r="E10" i="4"/>
  <c r="F10" i="4"/>
  <c r="G10" i="4"/>
  <c r="C10" i="4" s="1"/>
  <c r="H10" i="4"/>
  <c r="I10" i="4"/>
  <c r="J10" i="4"/>
  <c r="D10" i="4" s="1"/>
  <c r="K10" i="4"/>
  <c r="E11" i="4"/>
  <c r="F11" i="4"/>
  <c r="C11" i="4" s="1"/>
  <c r="G11" i="4"/>
  <c r="D11" i="4" s="1"/>
  <c r="H11" i="4"/>
  <c r="I11" i="4"/>
  <c r="J11" i="4"/>
  <c r="K11" i="4"/>
  <c r="E12" i="4"/>
  <c r="F12" i="4"/>
  <c r="G12" i="4"/>
  <c r="C12" i="4" s="1"/>
  <c r="H12" i="4"/>
  <c r="I12" i="4"/>
  <c r="J12" i="4"/>
  <c r="D12" i="4" s="1"/>
  <c r="K12" i="4"/>
  <c r="E13" i="4"/>
  <c r="F13" i="4"/>
  <c r="C13" i="4" s="1"/>
  <c r="G13" i="4"/>
  <c r="D13" i="4" s="1"/>
  <c r="H13" i="4"/>
  <c r="I13" i="4"/>
  <c r="J13" i="4"/>
  <c r="K13" i="4"/>
  <c r="E14" i="4"/>
  <c r="F14" i="4"/>
  <c r="G14" i="4"/>
  <c r="C14" i="4" s="1"/>
  <c r="H14" i="4"/>
  <c r="I14" i="4"/>
  <c r="J14" i="4"/>
  <c r="D14" i="4" s="1"/>
  <c r="K14" i="4"/>
  <c r="E15" i="4"/>
  <c r="F15" i="4"/>
  <c r="C15" i="4" s="1"/>
  <c r="G15" i="4"/>
  <c r="D15" i="4" s="1"/>
  <c r="H15" i="4"/>
  <c r="I15" i="4"/>
  <c r="J15" i="4"/>
  <c r="K15" i="4"/>
  <c r="E16" i="4"/>
  <c r="F16" i="4"/>
  <c r="G16" i="4"/>
  <c r="C16" i="4" s="1"/>
  <c r="H16" i="4"/>
  <c r="I16" i="4"/>
  <c r="J16" i="4"/>
  <c r="D16" i="4" s="1"/>
  <c r="K16" i="4"/>
  <c r="E17" i="4"/>
  <c r="F17" i="4"/>
  <c r="C17" i="4" s="1"/>
  <c r="G17" i="4"/>
  <c r="D17" i="4" s="1"/>
  <c r="H17" i="4"/>
  <c r="I17" i="4"/>
  <c r="J17" i="4"/>
  <c r="K17" i="4"/>
  <c r="L18" i="4"/>
  <c r="F18" i="4" s="1"/>
  <c r="M18" i="4"/>
  <c r="G18" i="4" s="1"/>
  <c r="N18" i="4"/>
  <c r="H18" i="4" s="1"/>
  <c r="O18" i="4"/>
  <c r="I18" i="4" s="1"/>
  <c r="P18" i="4"/>
  <c r="J18" i="4" s="1"/>
  <c r="Q18" i="4"/>
  <c r="K18" i="4" s="1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O18" i="4"/>
  <c r="AP18" i="4"/>
  <c r="AQ18" i="4"/>
  <c r="E19" i="4"/>
  <c r="E18" i="4" s="1"/>
  <c r="F19" i="4"/>
  <c r="C19" i="4" s="1"/>
  <c r="G19" i="4"/>
  <c r="H19" i="4"/>
  <c r="D19" i="4" s="1"/>
  <c r="I19" i="4"/>
  <c r="J19" i="4"/>
  <c r="K19" i="4"/>
  <c r="E20" i="4"/>
  <c r="F20" i="4"/>
  <c r="G20" i="4"/>
  <c r="C20" i="4" s="1"/>
  <c r="H20" i="4"/>
  <c r="D20" i="4" s="1"/>
  <c r="I20" i="4"/>
  <c r="J20" i="4"/>
  <c r="K20" i="4"/>
  <c r="E21" i="4"/>
  <c r="F21" i="4"/>
  <c r="C21" i="4" s="1"/>
  <c r="G21" i="4"/>
  <c r="H21" i="4"/>
  <c r="D21" i="4" s="1"/>
  <c r="I21" i="4"/>
  <c r="J21" i="4"/>
  <c r="K21" i="4"/>
  <c r="E22" i="4"/>
  <c r="F22" i="4"/>
  <c r="G22" i="4"/>
  <c r="C22" i="4" s="1"/>
  <c r="H22" i="4"/>
  <c r="D22" i="4" s="1"/>
  <c r="I22" i="4"/>
  <c r="J22" i="4"/>
  <c r="K22" i="4"/>
  <c r="E23" i="4"/>
  <c r="F23" i="4"/>
  <c r="C23" i="4" s="1"/>
  <c r="G23" i="4"/>
  <c r="H23" i="4"/>
  <c r="D23" i="4" s="1"/>
  <c r="I23" i="4"/>
  <c r="J23" i="4"/>
  <c r="K23" i="4"/>
  <c r="E24" i="4"/>
  <c r="F24" i="4"/>
  <c r="G24" i="4"/>
  <c r="C24" i="4" s="1"/>
  <c r="H24" i="4"/>
  <c r="D24" i="4" s="1"/>
  <c r="I24" i="4"/>
  <c r="J24" i="4"/>
  <c r="K24" i="4"/>
  <c r="E25" i="4"/>
  <c r="F25" i="4"/>
  <c r="C25" i="4" s="1"/>
  <c r="G25" i="4"/>
  <c r="H25" i="4"/>
  <c r="D25" i="4" s="1"/>
  <c r="I25" i="4"/>
  <c r="J25" i="4"/>
  <c r="K25" i="4"/>
  <c r="E26" i="4"/>
  <c r="F26" i="4"/>
  <c r="G26" i="4"/>
  <c r="C26" i="4" s="1"/>
  <c r="H26" i="4"/>
  <c r="D26" i="4" s="1"/>
  <c r="I26" i="4"/>
  <c r="J26" i="4"/>
  <c r="K26" i="4"/>
  <c r="E27" i="4"/>
  <c r="F27" i="4"/>
  <c r="C27" i="4" s="1"/>
  <c r="G27" i="4"/>
  <c r="H27" i="4"/>
  <c r="D27" i="4" s="1"/>
  <c r="I27" i="4"/>
  <c r="J27" i="4"/>
  <c r="K27" i="4"/>
  <c r="E28" i="4"/>
  <c r="F28" i="4"/>
  <c r="G28" i="4"/>
  <c r="C28" i="4" s="1"/>
  <c r="H28" i="4"/>
  <c r="D28" i="4" s="1"/>
  <c r="I28" i="4"/>
  <c r="J28" i="4"/>
  <c r="K28" i="4"/>
  <c r="E29" i="4"/>
  <c r="F29" i="4"/>
  <c r="C29" i="4" s="1"/>
  <c r="G29" i="4"/>
  <c r="H29" i="4"/>
  <c r="D29" i="4" s="1"/>
  <c r="I29" i="4"/>
  <c r="J29" i="4"/>
  <c r="K29" i="4"/>
  <c r="E30" i="4"/>
  <c r="F30" i="4"/>
  <c r="G30" i="4"/>
  <c r="C30" i="4" s="1"/>
  <c r="H30" i="4"/>
  <c r="D30" i="4" s="1"/>
  <c r="I30" i="4"/>
  <c r="J30" i="4"/>
  <c r="K30" i="4"/>
  <c r="E31" i="4"/>
  <c r="H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AF31" i="4"/>
  <c r="AG31" i="4"/>
  <c r="AH31" i="4"/>
  <c r="AI31" i="4"/>
  <c r="AJ31" i="4"/>
  <c r="AK31" i="4"/>
  <c r="AL31" i="4"/>
  <c r="AM31" i="4"/>
  <c r="AN31" i="4"/>
  <c r="AO31" i="4"/>
  <c r="AP31" i="4"/>
  <c r="AQ31" i="4"/>
  <c r="E32" i="4"/>
  <c r="F32" i="4"/>
  <c r="F31" i="4" s="1"/>
  <c r="G32" i="4"/>
  <c r="G31" i="4" s="1"/>
  <c r="H32" i="4"/>
  <c r="I32" i="4"/>
  <c r="I31" i="4" s="1"/>
  <c r="J32" i="4"/>
  <c r="K32" i="4"/>
  <c r="C33" i="4"/>
  <c r="E33" i="4"/>
  <c r="F33" i="4"/>
  <c r="D33" i="4" s="1"/>
  <c r="G33" i="4"/>
  <c r="H33" i="4"/>
  <c r="I33" i="4"/>
  <c r="J33" i="4"/>
  <c r="J31" i="4" s="1"/>
  <c r="K33" i="4"/>
  <c r="E34" i="4"/>
  <c r="F34" i="4"/>
  <c r="C34" i="4" s="1"/>
  <c r="G34" i="4"/>
  <c r="H34" i="4"/>
  <c r="I34" i="4"/>
  <c r="J34" i="4"/>
  <c r="K34" i="4"/>
  <c r="E35" i="4"/>
  <c r="F35" i="4"/>
  <c r="D35" i="4" s="1"/>
  <c r="G35" i="4"/>
  <c r="H35" i="4"/>
  <c r="I35" i="4"/>
  <c r="C35" i="4" s="1"/>
  <c r="J35" i="4"/>
  <c r="K35" i="4"/>
  <c r="E36" i="4"/>
  <c r="F36" i="4"/>
  <c r="C36" i="4" s="1"/>
  <c r="G36" i="4"/>
  <c r="H36" i="4"/>
  <c r="I36" i="4"/>
  <c r="J36" i="4"/>
  <c r="K36" i="4"/>
  <c r="E37" i="4"/>
  <c r="F37" i="4"/>
  <c r="D37" i="4" s="1"/>
  <c r="G37" i="4"/>
  <c r="H37" i="4"/>
  <c r="I37" i="4"/>
  <c r="C37" i="4" s="1"/>
  <c r="J37" i="4"/>
  <c r="K37" i="4"/>
  <c r="F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AG38" i="4"/>
  <c r="AH38" i="4"/>
  <c r="AI38" i="4"/>
  <c r="AJ38" i="4"/>
  <c r="AK38" i="4"/>
  <c r="AL38" i="4"/>
  <c r="AM38" i="4"/>
  <c r="AN38" i="4"/>
  <c r="AO38" i="4"/>
  <c r="AP38" i="4"/>
  <c r="AQ38" i="4"/>
  <c r="E39" i="4"/>
  <c r="F39" i="4"/>
  <c r="C39" i="4" s="1"/>
  <c r="G39" i="4"/>
  <c r="G38" i="4" s="1"/>
  <c r="H39" i="4"/>
  <c r="H38" i="4" s="1"/>
  <c r="I39" i="4"/>
  <c r="J39" i="4"/>
  <c r="J38" i="4" s="1"/>
  <c r="K39" i="4"/>
  <c r="E40" i="4"/>
  <c r="E38" i="4" s="1"/>
  <c r="F40" i="4"/>
  <c r="G40" i="4"/>
  <c r="C40" i="4" s="1"/>
  <c r="H40" i="4"/>
  <c r="I40" i="4"/>
  <c r="J40" i="4"/>
  <c r="D40" i="4" s="1"/>
  <c r="K40" i="4"/>
  <c r="K38" i="4" s="1"/>
  <c r="E41" i="4"/>
  <c r="F41" i="4"/>
  <c r="C41" i="4" s="1"/>
  <c r="G41" i="4"/>
  <c r="D41" i="4" s="1"/>
  <c r="H41" i="4"/>
  <c r="I41" i="4"/>
  <c r="J41" i="4"/>
  <c r="K41" i="4"/>
  <c r="E42" i="4"/>
  <c r="F42" i="4"/>
  <c r="G42" i="4"/>
  <c r="C42" i="4" s="1"/>
  <c r="H42" i="4"/>
  <c r="I42" i="4"/>
  <c r="J42" i="4"/>
  <c r="D42" i="4" s="1"/>
  <c r="K42" i="4"/>
  <c r="E43" i="4"/>
  <c r="F43" i="4"/>
  <c r="C43" i="4" s="1"/>
  <c r="G43" i="4"/>
  <c r="D43" i="4" s="1"/>
  <c r="H43" i="4"/>
  <c r="I43" i="4"/>
  <c r="J43" i="4"/>
  <c r="K43" i="4"/>
  <c r="E44" i="4"/>
  <c r="F44" i="4"/>
  <c r="G44" i="4"/>
  <c r="C44" i="4" s="1"/>
  <c r="H44" i="4"/>
  <c r="I44" i="4"/>
  <c r="J44" i="4"/>
  <c r="D44" i="4" s="1"/>
  <c r="K44" i="4"/>
  <c r="E45" i="4"/>
  <c r="F45" i="4"/>
  <c r="C45" i="4" s="1"/>
  <c r="G45" i="4"/>
  <c r="D45" i="4" s="1"/>
  <c r="H45" i="4"/>
  <c r="I45" i="4"/>
  <c r="J45" i="4"/>
  <c r="K45" i="4"/>
  <c r="E46" i="4"/>
  <c r="F46" i="4"/>
  <c r="G46" i="4"/>
  <c r="C46" i="4" s="1"/>
  <c r="H46" i="4"/>
  <c r="I46" i="4"/>
  <c r="J46" i="4"/>
  <c r="D46" i="4" s="1"/>
  <c r="K46" i="4"/>
  <c r="E47" i="4"/>
  <c r="F47" i="4"/>
  <c r="C47" i="4" s="1"/>
  <c r="G47" i="4"/>
  <c r="D47" i="4" s="1"/>
  <c r="H47" i="4"/>
  <c r="I47" i="4"/>
  <c r="J47" i="4"/>
  <c r="K47" i="4"/>
  <c r="D48" i="4"/>
  <c r="E48" i="4"/>
  <c r="F48" i="4"/>
  <c r="G48" i="4"/>
  <c r="C48" i="4" s="1"/>
  <c r="H48" i="4"/>
  <c r="I48" i="4"/>
  <c r="I38" i="4" s="1"/>
  <c r="J48" i="4"/>
  <c r="K48" i="4"/>
  <c r="G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AG49" i="4"/>
  <c r="AH49" i="4"/>
  <c r="AI49" i="4"/>
  <c r="AJ49" i="4"/>
  <c r="AK49" i="4"/>
  <c r="AL49" i="4"/>
  <c r="AM49" i="4"/>
  <c r="AN49" i="4"/>
  <c r="AO49" i="4"/>
  <c r="AP49" i="4"/>
  <c r="AQ49" i="4"/>
  <c r="E50" i="4"/>
  <c r="E49" i="4" s="1"/>
  <c r="F50" i="4"/>
  <c r="D50" i="4" s="1"/>
  <c r="G50" i="4"/>
  <c r="C50" i="4" s="1"/>
  <c r="H50" i="4"/>
  <c r="H49" i="4" s="1"/>
  <c r="H72" i="4" s="1"/>
  <c r="I50" i="4"/>
  <c r="I49" i="4" s="1"/>
  <c r="J50" i="4"/>
  <c r="K50" i="4"/>
  <c r="K49" i="4" s="1"/>
  <c r="E51" i="4"/>
  <c r="F51" i="4"/>
  <c r="C51" i="4" s="1"/>
  <c r="G51" i="4"/>
  <c r="H51" i="4"/>
  <c r="I51" i="4"/>
  <c r="J51" i="4"/>
  <c r="D51" i="4" s="1"/>
  <c r="K51" i="4"/>
  <c r="E52" i="4"/>
  <c r="F52" i="4"/>
  <c r="D52" i="4" s="1"/>
  <c r="G52" i="4"/>
  <c r="C52" i="4" s="1"/>
  <c r="H52" i="4"/>
  <c r="I52" i="4"/>
  <c r="J52" i="4"/>
  <c r="K52" i="4"/>
  <c r="E53" i="4"/>
  <c r="F53" i="4"/>
  <c r="C53" i="4" s="1"/>
  <c r="G53" i="4"/>
  <c r="H53" i="4"/>
  <c r="I53" i="4"/>
  <c r="J53" i="4"/>
  <c r="D53" i="4" s="1"/>
  <c r="K53" i="4"/>
  <c r="E54" i="4"/>
  <c r="F54" i="4"/>
  <c r="D54" i="4" s="1"/>
  <c r="G54" i="4"/>
  <c r="C54" i="4" s="1"/>
  <c r="H54" i="4"/>
  <c r="I54" i="4"/>
  <c r="J54" i="4"/>
  <c r="K54" i="4"/>
  <c r="E55" i="4"/>
  <c r="F55" i="4"/>
  <c r="C55" i="4" s="1"/>
  <c r="G55" i="4"/>
  <c r="H55" i="4"/>
  <c r="I55" i="4"/>
  <c r="J55" i="4"/>
  <c r="J49" i="4" s="1"/>
  <c r="K55" i="4"/>
  <c r="E56" i="4"/>
  <c r="F56" i="4"/>
  <c r="D56" i="4" s="1"/>
  <c r="G56" i="4"/>
  <c r="C56" i="4" s="1"/>
  <c r="H56" i="4"/>
  <c r="I56" i="4"/>
  <c r="J56" i="4"/>
  <c r="K56" i="4"/>
  <c r="E57" i="4"/>
  <c r="F57" i="4"/>
  <c r="C57" i="4" s="1"/>
  <c r="G57" i="4"/>
  <c r="H57" i="4"/>
  <c r="I57" i="4"/>
  <c r="J57" i="4"/>
  <c r="D57" i="4" s="1"/>
  <c r="K57" i="4"/>
  <c r="E58" i="4"/>
  <c r="F58" i="4"/>
  <c r="D58" i="4" s="1"/>
  <c r="G58" i="4"/>
  <c r="C58" i="4" s="1"/>
  <c r="H58" i="4"/>
  <c r="I58" i="4"/>
  <c r="J58" i="4"/>
  <c r="K58" i="4"/>
  <c r="E59" i="4"/>
  <c r="F59" i="4"/>
  <c r="C59" i="4" s="1"/>
  <c r="G59" i="4"/>
  <c r="H59" i="4"/>
  <c r="I59" i="4"/>
  <c r="J59" i="4"/>
  <c r="D59" i="4" s="1"/>
  <c r="K59" i="4"/>
  <c r="E60" i="4"/>
  <c r="F60" i="4"/>
  <c r="D60" i="4" s="1"/>
  <c r="G60" i="4"/>
  <c r="C60" i="4" s="1"/>
  <c r="H60" i="4"/>
  <c r="I60" i="4"/>
  <c r="J60" i="4"/>
  <c r="K60" i="4"/>
  <c r="E61" i="4"/>
  <c r="H61" i="4"/>
  <c r="K61" i="4"/>
  <c r="L61" i="4"/>
  <c r="M61" i="4"/>
  <c r="N61" i="4"/>
  <c r="O61" i="4"/>
  <c r="P61" i="4"/>
  <c r="Q61" i="4"/>
  <c r="Q72" i="4" s="1"/>
  <c r="R61" i="4"/>
  <c r="S61" i="4"/>
  <c r="T61" i="4"/>
  <c r="U61" i="4"/>
  <c r="V61" i="4"/>
  <c r="W61" i="4"/>
  <c r="W72" i="4" s="1"/>
  <c r="X61" i="4"/>
  <c r="Y61" i="4"/>
  <c r="Z61" i="4"/>
  <c r="AA61" i="4"/>
  <c r="AB61" i="4"/>
  <c r="AC61" i="4"/>
  <c r="AC72" i="4" s="1"/>
  <c r="AD61" i="4"/>
  <c r="AE61" i="4"/>
  <c r="AF61" i="4"/>
  <c r="AG61" i="4"/>
  <c r="AH61" i="4"/>
  <c r="AI61" i="4"/>
  <c r="AI72" i="4" s="1"/>
  <c r="AJ61" i="4"/>
  <c r="AK61" i="4"/>
  <c r="AL61" i="4"/>
  <c r="AM61" i="4"/>
  <c r="AN61" i="4"/>
  <c r="AO61" i="4"/>
  <c r="AO72" i="4" s="1"/>
  <c r="AP61" i="4"/>
  <c r="AQ61" i="4"/>
  <c r="E62" i="4"/>
  <c r="F62" i="4"/>
  <c r="F61" i="4" s="1"/>
  <c r="G62" i="4"/>
  <c r="G61" i="4" s="1"/>
  <c r="H62" i="4"/>
  <c r="I62" i="4"/>
  <c r="I61" i="4" s="1"/>
  <c r="I72" i="4" s="1"/>
  <c r="J62" i="4"/>
  <c r="K62" i="4"/>
  <c r="D62" i="4" s="1"/>
  <c r="E63" i="4"/>
  <c r="F63" i="4"/>
  <c r="G63" i="4"/>
  <c r="H63" i="4"/>
  <c r="D63" i="4" s="1"/>
  <c r="I63" i="4"/>
  <c r="C63" i="4" s="1"/>
  <c r="J63" i="4"/>
  <c r="J61" i="4" s="1"/>
  <c r="K63" i="4"/>
  <c r="E64" i="4"/>
  <c r="F64" i="4"/>
  <c r="C64" i="4" s="1"/>
  <c r="G64" i="4"/>
  <c r="H64" i="4"/>
  <c r="I64" i="4"/>
  <c r="J64" i="4"/>
  <c r="K64" i="4"/>
  <c r="D64" i="4" s="1"/>
  <c r="F65" i="4"/>
  <c r="I65" i="4"/>
  <c r="J65" i="4"/>
  <c r="J72" i="4" s="1"/>
  <c r="L65" i="4"/>
  <c r="M65" i="4"/>
  <c r="M72" i="4" s="1"/>
  <c r="N65" i="4"/>
  <c r="O65" i="4"/>
  <c r="P65" i="4"/>
  <c r="P72" i="4" s="1"/>
  <c r="Q65" i="4"/>
  <c r="R65" i="4"/>
  <c r="S65" i="4"/>
  <c r="S72" i="4" s="1"/>
  <c r="T65" i="4"/>
  <c r="U65" i="4"/>
  <c r="V65" i="4"/>
  <c r="V72" i="4" s="1"/>
  <c r="T75" i="4" s="1"/>
  <c r="W65" i="4"/>
  <c r="X65" i="4"/>
  <c r="Y65" i="4"/>
  <c r="Y72" i="4" s="1"/>
  <c r="Z65" i="4"/>
  <c r="AA65" i="4"/>
  <c r="AB65" i="4"/>
  <c r="AB72" i="4" s="1"/>
  <c r="AC65" i="4"/>
  <c r="AD65" i="4"/>
  <c r="AE65" i="4"/>
  <c r="AE72" i="4" s="1"/>
  <c r="AF65" i="4"/>
  <c r="AG65" i="4"/>
  <c r="K65" i="4" s="1"/>
  <c r="AH65" i="4"/>
  <c r="AH72" i="4" s="1"/>
  <c r="AI65" i="4"/>
  <c r="AJ65" i="4"/>
  <c r="AK65" i="4"/>
  <c r="AK72" i="4" s="1"/>
  <c r="AL65" i="4"/>
  <c r="AM65" i="4"/>
  <c r="AN65" i="4"/>
  <c r="AN72" i="4" s="1"/>
  <c r="AO65" i="4"/>
  <c r="AP65" i="4"/>
  <c r="AQ65" i="4"/>
  <c r="AQ72" i="4" s="1"/>
  <c r="E66" i="4"/>
  <c r="E65" i="4" s="1"/>
  <c r="F66" i="4"/>
  <c r="C66" i="4" s="1"/>
  <c r="G66" i="4"/>
  <c r="G65" i="4" s="1"/>
  <c r="H66" i="4"/>
  <c r="D66" i="4" s="1"/>
  <c r="D65" i="4" s="1"/>
  <c r="I66" i="4"/>
  <c r="J66" i="4"/>
  <c r="K66" i="4"/>
  <c r="L72" i="4"/>
  <c r="N72" i="4"/>
  <c r="L75" i="4" s="1"/>
  <c r="O72" i="4"/>
  <c r="R72" i="4"/>
  <c r="T72" i="4"/>
  <c r="T74" i="4" s="1"/>
  <c r="X72" i="4"/>
  <c r="Z72" i="4"/>
  <c r="AD72" i="4"/>
  <c r="AF72" i="4"/>
  <c r="AJ72" i="4"/>
  <c r="AL72" i="4"/>
  <c r="AJ75" i="4" s="1"/>
  <c r="AP72" i="4"/>
  <c r="AB75" i="4"/>
  <c r="F75" i="4" l="1"/>
  <c r="G72" i="4"/>
  <c r="C65" i="4"/>
  <c r="D18" i="4"/>
  <c r="AJ76" i="4"/>
  <c r="AJ74" i="4"/>
  <c r="AJ73" i="4"/>
  <c r="L73" i="4"/>
  <c r="L74" i="4"/>
  <c r="L76" i="4"/>
  <c r="C18" i="4"/>
  <c r="D61" i="4"/>
  <c r="AB74" i="4"/>
  <c r="AB73" i="4"/>
  <c r="AB76" i="4"/>
  <c r="C9" i="4"/>
  <c r="D9" i="4"/>
  <c r="K72" i="4"/>
  <c r="F72" i="4"/>
  <c r="C38" i="4"/>
  <c r="C31" i="4"/>
  <c r="D55" i="4"/>
  <c r="F49" i="4"/>
  <c r="T76" i="4"/>
  <c r="D38" i="4"/>
  <c r="D36" i="4"/>
  <c r="D34" i="4"/>
  <c r="D32" i="4"/>
  <c r="C62" i="4"/>
  <c r="C61" i="4" s="1"/>
  <c r="D39" i="4"/>
  <c r="C32" i="4"/>
  <c r="K9" i="4"/>
  <c r="E9" i="4"/>
  <c r="E72" i="4" s="1"/>
  <c r="T73" i="4"/>
  <c r="C49" i="4" l="1"/>
  <c r="D49" i="4"/>
  <c r="D72" i="4" s="1"/>
  <c r="D31" i="4"/>
  <c r="F76" i="4"/>
  <c r="F74" i="4"/>
  <c r="F73" i="4"/>
  <c r="C72" i="4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K65" i="1" l="1"/>
  <c r="J65" i="1"/>
  <c r="I65" i="1"/>
  <c r="H65" i="1"/>
  <c r="G65" i="1"/>
  <c r="G64" i="1" s="1"/>
  <c r="F65" i="1"/>
  <c r="F64" i="1" s="1"/>
  <c r="AQ64" i="1"/>
  <c r="AP64" i="1"/>
  <c r="AO64" i="1"/>
  <c r="AN64" i="1"/>
  <c r="AM64" i="1"/>
  <c r="AM79" i="1" s="1"/>
  <c r="AL64" i="1"/>
  <c r="AK64" i="1"/>
  <c r="AJ64" i="1"/>
  <c r="AI64" i="1"/>
  <c r="E65" i="1" s="1"/>
  <c r="E64" i="1" s="1"/>
  <c r="AH64" i="1"/>
  <c r="AG64" i="1"/>
  <c r="AF64" i="1"/>
  <c r="AE64" i="1"/>
  <c r="AE79" i="1" s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J64" i="1"/>
  <c r="K63" i="1"/>
  <c r="J63" i="1"/>
  <c r="I63" i="1"/>
  <c r="H63" i="1"/>
  <c r="G63" i="1"/>
  <c r="F63" i="1"/>
  <c r="E63" i="1"/>
  <c r="E60" i="1" s="1"/>
  <c r="K62" i="1"/>
  <c r="J62" i="1"/>
  <c r="I62" i="1"/>
  <c r="H62" i="1"/>
  <c r="G62" i="1"/>
  <c r="F62" i="1"/>
  <c r="C62" i="1" s="1"/>
  <c r="E62" i="1"/>
  <c r="K61" i="1"/>
  <c r="J61" i="1"/>
  <c r="I61" i="1"/>
  <c r="H61" i="1"/>
  <c r="D61" i="1" s="1"/>
  <c r="G61" i="1"/>
  <c r="F61" i="1"/>
  <c r="E61" i="1"/>
  <c r="AQ60" i="1"/>
  <c r="AP60" i="1"/>
  <c r="AO60" i="1"/>
  <c r="AN60" i="1"/>
  <c r="AM60" i="1"/>
  <c r="AL60" i="1"/>
  <c r="AL79" i="1" s="1"/>
  <c r="AJ82" i="1" s="1"/>
  <c r="AK60" i="1"/>
  <c r="AJ60" i="1"/>
  <c r="AI60" i="1"/>
  <c r="AH60" i="1"/>
  <c r="AG60" i="1"/>
  <c r="AF60" i="1"/>
  <c r="AE60" i="1"/>
  <c r="AD60" i="1"/>
  <c r="AD79" i="1" s="1"/>
  <c r="AB82" i="1" s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N79" i="1" s="1"/>
  <c r="L82" i="1" s="1"/>
  <c r="M60" i="1"/>
  <c r="L60" i="1"/>
  <c r="I60" i="1"/>
  <c r="K59" i="1"/>
  <c r="J59" i="1"/>
  <c r="I59" i="1"/>
  <c r="H59" i="1"/>
  <c r="G59" i="1"/>
  <c r="F59" i="1"/>
  <c r="E59" i="1"/>
  <c r="K58" i="1"/>
  <c r="J58" i="1"/>
  <c r="I58" i="1"/>
  <c r="H58" i="1"/>
  <c r="G58" i="1"/>
  <c r="D58" i="1" s="1"/>
  <c r="F58" i="1"/>
  <c r="E58" i="1"/>
  <c r="K57" i="1"/>
  <c r="J57" i="1"/>
  <c r="I57" i="1"/>
  <c r="H57" i="1"/>
  <c r="G57" i="1"/>
  <c r="F57" i="1"/>
  <c r="E57" i="1"/>
  <c r="D57" i="1"/>
  <c r="K56" i="1"/>
  <c r="J56" i="1"/>
  <c r="I56" i="1"/>
  <c r="H56" i="1"/>
  <c r="G56" i="1"/>
  <c r="F56" i="1"/>
  <c r="E56" i="1"/>
  <c r="K55" i="1"/>
  <c r="J55" i="1"/>
  <c r="I55" i="1"/>
  <c r="H55" i="1"/>
  <c r="G55" i="1"/>
  <c r="F55" i="1"/>
  <c r="E55" i="1"/>
  <c r="K54" i="1"/>
  <c r="J54" i="1"/>
  <c r="I54" i="1"/>
  <c r="H54" i="1"/>
  <c r="G54" i="1"/>
  <c r="F54" i="1"/>
  <c r="E54" i="1"/>
  <c r="K53" i="1"/>
  <c r="J53" i="1"/>
  <c r="I53" i="1"/>
  <c r="H53" i="1"/>
  <c r="G53" i="1"/>
  <c r="F53" i="1"/>
  <c r="E53" i="1"/>
  <c r="D53" i="1"/>
  <c r="K52" i="1"/>
  <c r="J52" i="1"/>
  <c r="I52" i="1"/>
  <c r="H52" i="1"/>
  <c r="G52" i="1"/>
  <c r="F52" i="1"/>
  <c r="E52" i="1"/>
  <c r="K51" i="1"/>
  <c r="J51" i="1"/>
  <c r="I51" i="1"/>
  <c r="H51" i="1"/>
  <c r="G51" i="1"/>
  <c r="F51" i="1"/>
  <c r="E51" i="1"/>
  <c r="K50" i="1"/>
  <c r="J50" i="1"/>
  <c r="I50" i="1"/>
  <c r="H50" i="1"/>
  <c r="G50" i="1"/>
  <c r="F50" i="1"/>
  <c r="F49" i="1" s="1"/>
  <c r="E50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8" i="1"/>
  <c r="J48" i="1"/>
  <c r="I48" i="1"/>
  <c r="H48" i="1"/>
  <c r="G48" i="1"/>
  <c r="F48" i="1"/>
  <c r="E48" i="1"/>
  <c r="K47" i="1"/>
  <c r="J47" i="1"/>
  <c r="I47" i="1"/>
  <c r="H47" i="1"/>
  <c r="G47" i="1"/>
  <c r="F47" i="1"/>
  <c r="E47" i="1"/>
  <c r="K46" i="1"/>
  <c r="J46" i="1"/>
  <c r="I46" i="1"/>
  <c r="H46" i="1"/>
  <c r="G46" i="1"/>
  <c r="F46" i="1"/>
  <c r="E46" i="1"/>
  <c r="K45" i="1"/>
  <c r="J45" i="1"/>
  <c r="I45" i="1"/>
  <c r="H45" i="1"/>
  <c r="G45" i="1"/>
  <c r="F45" i="1"/>
  <c r="E45" i="1"/>
  <c r="K44" i="1"/>
  <c r="J44" i="1"/>
  <c r="I44" i="1"/>
  <c r="H44" i="1"/>
  <c r="G44" i="1"/>
  <c r="F44" i="1"/>
  <c r="E44" i="1"/>
  <c r="K43" i="1"/>
  <c r="J43" i="1"/>
  <c r="I43" i="1"/>
  <c r="H43" i="1"/>
  <c r="G43" i="1"/>
  <c r="F43" i="1"/>
  <c r="E43" i="1"/>
  <c r="K42" i="1"/>
  <c r="J42" i="1"/>
  <c r="I42" i="1"/>
  <c r="H42" i="1"/>
  <c r="G42" i="1"/>
  <c r="F42" i="1"/>
  <c r="E42" i="1"/>
  <c r="K41" i="1"/>
  <c r="J41" i="1"/>
  <c r="I41" i="1"/>
  <c r="H41" i="1"/>
  <c r="G41" i="1"/>
  <c r="F41" i="1"/>
  <c r="E41" i="1"/>
  <c r="K40" i="1"/>
  <c r="J40" i="1"/>
  <c r="I40" i="1"/>
  <c r="H40" i="1"/>
  <c r="G40" i="1"/>
  <c r="F40" i="1"/>
  <c r="E40" i="1"/>
  <c r="K39" i="1"/>
  <c r="J39" i="1"/>
  <c r="I39" i="1"/>
  <c r="H39" i="1"/>
  <c r="G39" i="1"/>
  <c r="F39" i="1"/>
  <c r="E39" i="1"/>
  <c r="AQ38" i="1"/>
  <c r="AP38" i="1"/>
  <c r="AO38" i="1"/>
  <c r="AN38" i="1"/>
  <c r="AM38" i="1"/>
  <c r="AL38" i="1"/>
  <c r="AK38" i="1"/>
  <c r="AJ38" i="1"/>
  <c r="AI38" i="1"/>
  <c r="AH38" i="1"/>
  <c r="K37" i="1"/>
  <c r="J37" i="1"/>
  <c r="I37" i="1"/>
  <c r="H37" i="1"/>
  <c r="G37" i="1"/>
  <c r="F37" i="1"/>
  <c r="E37" i="1"/>
  <c r="K36" i="1"/>
  <c r="J36" i="1"/>
  <c r="I36" i="1"/>
  <c r="H36" i="1"/>
  <c r="G36" i="1"/>
  <c r="F36" i="1"/>
  <c r="E36" i="1"/>
  <c r="K35" i="1"/>
  <c r="J35" i="1"/>
  <c r="I35" i="1"/>
  <c r="H35" i="1"/>
  <c r="G35" i="1"/>
  <c r="F35" i="1"/>
  <c r="E35" i="1"/>
  <c r="K34" i="1"/>
  <c r="J34" i="1"/>
  <c r="I34" i="1"/>
  <c r="H34" i="1"/>
  <c r="G34" i="1"/>
  <c r="F34" i="1"/>
  <c r="E34" i="1"/>
  <c r="K33" i="1"/>
  <c r="J33" i="1"/>
  <c r="I33" i="1"/>
  <c r="H33" i="1"/>
  <c r="G33" i="1"/>
  <c r="F33" i="1"/>
  <c r="E33" i="1"/>
  <c r="K32" i="1"/>
  <c r="J32" i="1"/>
  <c r="I32" i="1"/>
  <c r="H32" i="1"/>
  <c r="G32" i="1"/>
  <c r="F32" i="1"/>
  <c r="E32" i="1"/>
  <c r="AQ31" i="1"/>
  <c r="AP31" i="1"/>
  <c r="AO31" i="1"/>
  <c r="AN31" i="1"/>
  <c r="AM31" i="1"/>
  <c r="AL31" i="1"/>
  <c r="AK31" i="1"/>
  <c r="AJ31" i="1"/>
  <c r="AI31" i="1"/>
  <c r="AH31" i="1"/>
  <c r="K30" i="1"/>
  <c r="J30" i="1"/>
  <c r="I30" i="1"/>
  <c r="H30" i="1"/>
  <c r="G30" i="1"/>
  <c r="F30" i="1"/>
  <c r="E30" i="1"/>
  <c r="K29" i="1"/>
  <c r="J29" i="1"/>
  <c r="I29" i="1"/>
  <c r="H29" i="1"/>
  <c r="G29" i="1"/>
  <c r="F29" i="1"/>
  <c r="E29" i="1"/>
  <c r="K28" i="1"/>
  <c r="J28" i="1"/>
  <c r="I28" i="1"/>
  <c r="H28" i="1"/>
  <c r="G28" i="1"/>
  <c r="F28" i="1"/>
  <c r="E28" i="1"/>
  <c r="K27" i="1"/>
  <c r="J27" i="1"/>
  <c r="I27" i="1"/>
  <c r="H27" i="1"/>
  <c r="G27" i="1"/>
  <c r="F27" i="1"/>
  <c r="E27" i="1"/>
  <c r="K26" i="1"/>
  <c r="J26" i="1"/>
  <c r="I26" i="1"/>
  <c r="H26" i="1"/>
  <c r="G26" i="1"/>
  <c r="F26" i="1"/>
  <c r="E26" i="1"/>
  <c r="K25" i="1"/>
  <c r="J25" i="1"/>
  <c r="I25" i="1"/>
  <c r="H25" i="1"/>
  <c r="G25" i="1"/>
  <c r="F25" i="1"/>
  <c r="E25" i="1"/>
  <c r="K24" i="1"/>
  <c r="J24" i="1"/>
  <c r="I24" i="1"/>
  <c r="H24" i="1"/>
  <c r="G24" i="1"/>
  <c r="F24" i="1"/>
  <c r="E24" i="1"/>
  <c r="K23" i="1"/>
  <c r="J23" i="1"/>
  <c r="I23" i="1"/>
  <c r="H23" i="1"/>
  <c r="G23" i="1"/>
  <c r="F23" i="1"/>
  <c r="E23" i="1"/>
  <c r="K22" i="1"/>
  <c r="J22" i="1"/>
  <c r="I22" i="1"/>
  <c r="H22" i="1"/>
  <c r="G22" i="1"/>
  <c r="F22" i="1"/>
  <c r="E22" i="1"/>
  <c r="K21" i="1"/>
  <c r="J21" i="1"/>
  <c r="I21" i="1"/>
  <c r="H21" i="1"/>
  <c r="G21" i="1"/>
  <c r="F21" i="1"/>
  <c r="E21" i="1"/>
  <c r="K20" i="1"/>
  <c r="J20" i="1"/>
  <c r="I20" i="1"/>
  <c r="H20" i="1"/>
  <c r="G20" i="1"/>
  <c r="F20" i="1"/>
  <c r="E20" i="1"/>
  <c r="K19" i="1"/>
  <c r="J19" i="1"/>
  <c r="I19" i="1"/>
  <c r="H19" i="1"/>
  <c r="G19" i="1"/>
  <c r="F19" i="1"/>
  <c r="E19" i="1"/>
  <c r="AQ18" i="1"/>
  <c r="AP18" i="1"/>
  <c r="AO18" i="1"/>
  <c r="K18" i="1" s="1"/>
  <c r="AN18" i="1"/>
  <c r="AM18" i="1"/>
  <c r="AL18" i="1"/>
  <c r="AK18" i="1"/>
  <c r="G18" i="1" s="1"/>
  <c r="AJ18" i="1"/>
  <c r="F18" i="1" s="1"/>
  <c r="AI18" i="1"/>
  <c r="AH18" i="1"/>
  <c r="J18" i="1"/>
  <c r="I18" i="1"/>
  <c r="H18" i="1"/>
  <c r="K17" i="1"/>
  <c r="J17" i="1"/>
  <c r="I17" i="1"/>
  <c r="H17" i="1"/>
  <c r="G17" i="1"/>
  <c r="F17" i="1"/>
  <c r="E17" i="1"/>
  <c r="K16" i="1"/>
  <c r="J16" i="1"/>
  <c r="I16" i="1"/>
  <c r="H16" i="1"/>
  <c r="G16" i="1"/>
  <c r="F16" i="1"/>
  <c r="E16" i="1"/>
  <c r="K15" i="1"/>
  <c r="J15" i="1"/>
  <c r="I15" i="1"/>
  <c r="H15" i="1"/>
  <c r="G15" i="1"/>
  <c r="F15" i="1"/>
  <c r="E15" i="1"/>
  <c r="K14" i="1"/>
  <c r="J14" i="1"/>
  <c r="I14" i="1"/>
  <c r="H14" i="1"/>
  <c r="G14" i="1"/>
  <c r="F14" i="1"/>
  <c r="E14" i="1"/>
  <c r="K13" i="1"/>
  <c r="J13" i="1"/>
  <c r="I13" i="1"/>
  <c r="H13" i="1"/>
  <c r="G13" i="1"/>
  <c r="F13" i="1"/>
  <c r="E13" i="1"/>
  <c r="K12" i="1"/>
  <c r="J12" i="1"/>
  <c r="I12" i="1"/>
  <c r="H12" i="1"/>
  <c r="G12" i="1"/>
  <c r="F12" i="1"/>
  <c r="E12" i="1"/>
  <c r="K11" i="1"/>
  <c r="J11" i="1"/>
  <c r="I11" i="1"/>
  <c r="H11" i="1"/>
  <c r="G11" i="1"/>
  <c r="F11" i="1"/>
  <c r="E11" i="1"/>
  <c r="K10" i="1"/>
  <c r="J10" i="1"/>
  <c r="I10" i="1"/>
  <c r="H10" i="1"/>
  <c r="G10" i="1"/>
  <c r="F10" i="1"/>
  <c r="E10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J9" i="1"/>
  <c r="O9" i="1"/>
  <c r="N9" i="1"/>
  <c r="M9" i="1"/>
  <c r="L9" i="1"/>
  <c r="K9" i="1" l="1"/>
  <c r="H49" i="1"/>
  <c r="C58" i="1"/>
  <c r="E9" i="1"/>
  <c r="H31" i="1"/>
  <c r="F9" i="1"/>
  <c r="G9" i="1"/>
  <c r="H9" i="1"/>
  <c r="I9" i="1"/>
  <c r="C57" i="1"/>
  <c r="H38" i="1"/>
  <c r="C40" i="1"/>
  <c r="C41" i="1"/>
  <c r="D42" i="1"/>
  <c r="C45" i="1"/>
  <c r="D46" i="1"/>
  <c r="D52" i="1"/>
  <c r="D54" i="1"/>
  <c r="J60" i="1"/>
  <c r="C10" i="1"/>
  <c r="C16" i="1"/>
  <c r="D40" i="1"/>
  <c r="G38" i="1"/>
  <c r="K38" i="1"/>
  <c r="D44" i="1"/>
  <c r="D48" i="1"/>
  <c r="J49" i="1"/>
  <c r="D56" i="1"/>
  <c r="C65" i="1"/>
  <c r="D32" i="1"/>
  <c r="C46" i="1"/>
  <c r="C47" i="1"/>
  <c r="C48" i="1"/>
  <c r="C53" i="1"/>
  <c r="G60" i="1"/>
  <c r="G79" i="1" s="1"/>
  <c r="K60" i="1"/>
  <c r="D65" i="1"/>
  <c r="D64" i="1" s="1"/>
  <c r="E18" i="1"/>
  <c r="C11" i="1"/>
  <c r="C19" i="1"/>
  <c r="C23" i="1"/>
  <c r="D17" i="1"/>
  <c r="E38" i="1"/>
  <c r="C44" i="1"/>
  <c r="D36" i="1"/>
  <c r="D15" i="1"/>
  <c r="C20" i="1"/>
  <c r="C24" i="1"/>
  <c r="C13" i="1"/>
  <c r="C12" i="1"/>
  <c r="C14" i="1"/>
  <c r="C15" i="1"/>
  <c r="C21" i="1"/>
  <c r="C22" i="1"/>
  <c r="C25" i="1"/>
  <c r="C26" i="1"/>
  <c r="C29" i="1"/>
  <c r="C30" i="1"/>
  <c r="E31" i="1"/>
  <c r="E79" i="1" s="1"/>
  <c r="I31" i="1"/>
  <c r="C33" i="1"/>
  <c r="J31" i="1"/>
  <c r="D34" i="1"/>
  <c r="C37" i="1"/>
  <c r="D12" i="1"/>
  <c r="D14" i="1"/>
  <c r="D9" i="1"/>
  <c r="D11" i="1"/>
  <c r="D20" i="1"/>
  <c r="C27" i="1"/>
  <c r="C28" i="1"/>
  <c r="D28" i="1"/>
  <c r="G31" i="1"/>
  <c r="K31" i="1"/>
  <c r="C35" i="1"/>
  <c r="C36" i="1"/>
  <c r="J38" i="1"/>
  <c r="C42" i="1"/>
  <c r="C43" i="1"/>
  <c r="D18" i="1"/>
  <c r="C18" i="1"/>
  <c r="D59" i="1"/>
  <c r="C59" i="1"/>
  <c r="M79" i="1"/>
  <c r="U79" i="1"/>
  <c r="AC79" i="1"/>
  <c r="AK79" i="1"/>
  <c r="AO79" i="1"/>
  <c r="D30" i="1"/>
  <c r="I38" i="1"/>
  <c r="F38" i="1"/>
  <c r="C39" i="1"/>
  <c r="C54" i="1"/>
  <c r="D63" i="1"/>
  <c r="C63" i="1"/>
  <c r="F60" i="1"/>
  <c r="N71" i="1"/>
  <c r="L74" i="1" s="1"/>
  <c r="Z79" i="1"/>
  <c r="Z71" i="1"/>
  <c r="AD71" i="1"/>
  <c r="AB74" i="1" s="1"/>
  <c r="C9" i="1"/>
  <c r="D13" i="1"/>
  <c r="C17" i="1"/>
  <c r="D19" i="1"/>
  <c r="D21" i="1"/>
  <c r="D23" i="1"/>
  <c r="D25" i="1"/>
  <c r="D27" i="1"/>
  <c r="D29" i="1"/>
  <c r="C32" i="1"/>
  <c r="D33" i="1"/>
  <c r="C34" i="1"/>
  <c r="D35" i="1"/>
  <c r="D37" i="1"/>
  <c r="O79" i="1"/>
  <c r="W79" i="1"/>
  <c r="AA79" i="1"/>
  <c r="AI79" i="1"/>
  <c r="AQ79" i="1"/>
  <c r="O71" i="1"/>
  <c r="S71" i="1"/>
  <c r="W71" i="1"/>
  <c r="AA71" i="1"/>
  <c r="AE71" i="1"/>
  <c r="AI71" i="1"/>
  <c r="AM71" i="1"/>
  <c r="AQ71" i="1"/>
  <c r="G49" i="1"/>
  <c r="D50" i="1"/>
  <c r="K49" i="1"/>
  <c r="E49" i="1"/>
  <c r="I49" i="1"/>
  <c r="D55" i="1"/>
  <c r="C55" i="1"/>
  <c r="D10" i="1"/>
  <c r="D51" i="1"/>
  <c r="C51" i="1"/>
  <c r="C61" i="1"/>
  <c r="H60" i="1"/>
  <c r="Q79" i="1"/>
  <c r="Y79" i="1"/>
  <c r="AG79" i="1"/>
  <c r="D22" i="1"/>
  <c r="D24" i="1"/>
  <c r="D26" i="1"/>
  <c r="S79" i="1"/>
  <c r="R79" i="1"/>
  <c r="R71" i="1"/>
  <c r="V79" i="1"/>
  <c r="T82" i="1" s="1"/>
  <c r="F82" i="1" s="1"/>
  <c r="V71" i="1"/>
  <c r="T74" i="1" s="1"/>
  <c r="AH79" i="1"/>
  <c r="AH71" i="1"/>
  <c r="AL71" i="1"/>
  <c r="AJ74" i="1" s="1"/>
  <c r="AP79" i="1"/>
  <c r="D16" i="1"/>
  <c r="F31" i="1"/>
  <c r="C31" i="1" s="1"/>
  <c r="D39" i="1"/>
  <c r="D41" i="1"/>
  <c r="D43" i="1"/>
  <c r="D45" i="1"/>
  <c r="D47" i="1"/>
  <c r="L71" i="1"/>
  <c r="P71" i="1"/>
  <c r="T71" i="1"/>
  <c r="X71" i="1"/>
  <c r="AB71" i="1"/>
  <c r="AF71" i="1"/>
  <c r="AJ71" i="1"/>
  <c r="AN71" i="1"/>
  <c r="C50" i="1"/>
  <c r="D62" i="1"/>
  <c r="D60" i="1" s="1"/>
  <c r="L79" i="1"/>
  <c r="P79" i="1"/>
  <c r="T79" i="1"/>
  <c r="X79" i="1"/>
  <c r="AB79" i="1"/>
  <c r="AF79" i="1"/>
  <c r="AJ79" i="1"/>
  <c r="AN79" i="1"/>
  <c r="K64" i="1"/>
  <c r="M71" i="1"/>
  <c r="Q71" i="1"/>
  <c r="U71" i="1"/>
  <c r="Y71" i="1"/>
  <c r="AC71" i="1"/>
  <c r="AG71" i="1"/>
  <c r="AK71" i="1"/>
  <c r="AO71" i="1"/>
  <c r="C52" i="1"/>
  <c r="C56" i="1"/>
  <c r="AP71" i="1"/>
  <c r="I64" i="1"/>
  <c r="C49" i="1" l="1"/>
  <c r="D49" i="1"/>
  <c r="J79" i="1"/>
  <c r="J71" i="1"/>
  <c r="D31" i="1"/>
  <c r="F79" i="1"/>
  <c r="F71" i="1"/>
  <c r="E71" i="1"/>
  <c r="I79" i="1"/>
  <c r="C64" i="1"/>
  <c r="I71" i="1"/>
  <c r="K79" i="1"/>
  <c r="K71" i="1"/>
  <c r="AJ83" i="1"/>
  <c r="AJ81" i="1"/>
  <c r="AJ80" i="1"/>
  <c r="T81" i="1"/>
  <c r="T80" i="1"/>
  <c r="T83" i="1"/>
  <c r="AB73" i="1"/>
  <c r="AB72" i="1"/>
  <c r="AB75" i="1"/>
  <c r="L75" i="1"/>
  <c r="L73" i="1"/>
  <c r="L72" i="1"/>
  <c r="AB80" i="1"/>
  <c r="AB83" i="1"/>
  <c r="AB81" i="1"/>
  <c r="L81" i="1"/>
  <c r="L80" i="1"/>
  <c r="L83" i="1"/>
  <c r="G71" i="1"/>
  <c r="AJ72" i="1"/>
  <c r="AJ75" i="1"/>
  <c r="AJ73" i="1"/>
  <c r="T73" i="1"/>
  <c r="T72" i="1"/>
  <c r="T75" i="1"/>
  <c r="H71" i="1"/>
  <c r="H79" i="1"/>
  <c r="D38" i="1"/>
  <c r="C38" i="1"/>
  <c r="C60" i="1"/>
  <c r="F74" i="1"/>
  <c r="D71" i="1" l="1"/>
  <c r="D79" i="1"/>
  <c r="F81" i="1"/>
  <c r="F73" i="1"/>
  <c r="F75" i="1"/>
  <c r="F83" i="1"/>
  <c r="C79" i="1"/>
  <c r="C71" i="1"/>
  <c r="F80" i="1"/>
  <c r="F72" i="1"/>
</calcChain>
</file>

<file path=xl/sharedStrings.xml><?xml version="1.0" encoding="utf-8"?>
<sst xmlns="http://schemas.openxmlformats.org/spreadsheetml/2006/main" count="544" uniqueCount="115">
  <si>
    <t>PAŃSTWOWA  WYŻSZA  SZKOŁA  ZAWODOWA</t>
  </si>
  <si>
    <t>PLAN STUDIÓW</t>
  </si>
  <si>
    <t>IM. WITELONA W LEGNICY</t>
  </si>
  <si>
    <t>dla studentów rozpoczynających naukę od roku akademickiego 2020/2021</t>
  </si>
  <si>
    <t>WYDZIAŁ NAUK O ZDROWIU I KULTURZE FIZYCZNEJ</t>
  </si>
  <si>
    <r>
      <rPr>
        <sz val="26"/>
        <rFont val="Times New Roman"/>
        <family val="1"/>
        <charset val="238"/>
      </rPr>
      <t xml:space="preserve">kierunek: </t>
    </r>
    <r>
      <rPr>
        <b/>
        <sz val="26"/>
        <rFont val="Times New Roman"/>
        <family val="1"/>
        <charset val="238"/>
      </rPr>
      <t>Zdrowie publiczne</t>
    </r>
  </si>
  <si>
    <t xml:space="preserve"> </t>
  </si>
  <si>
    <r>
      <rPr>
        <sz val="26"/>
        <rFont val="Times New Roman"/>
        <family val="1"/>
        <charset val="238"/>
      </rPr>
      <t xml:space="preserve">studia: </t>
    </r>
    <r>
      <rPr>
        <b/>
        <sz val="26"/>
        <rFont val="Times New Roman"/>
        <family val="1"/>
        <charset val="238"/>
      </rPr>
      <t>Drugiego stopnia - stacjonarne</t>
    </r>
  </si>
  <si>
    <t>L.p.</t>
  </si>
  <si>
    <t>MODUŁY KSZTAŁCENIA</t>
  </si>
  <si>
    <t>Ogółem liczba godzin</t>
  </si>
  <si>
    <t>Liczba godzin zajęć w semestrach</t>
  </si>
  <si>
    <t>Ogółem</t>
  </si>
  <si>
    <t>Kontaktowe</t>
  </si>
  <si>
    <t>ECTS</t>
  </si>
  <si>
    <t>z tego</t>
  </si>
  <si>
    <t>sem  I</t>
  </si>
  <si>
    <t>sem  II</t>
  </si>
  <si>
    <t>sem  III</t>
  </si>
  <si>
    <t>sem  IV</t>
  </si>
  <si>
    <t>W</t>
  </si>
  <si>
    <t xml:space="preserve"> ĆW</t>
  </si>
  <si>
    <t>PZ</t>
  </si>
  <si>
    <t>S</t>
  </si>
  <si>
    <t>ZP</t>
  </si>
  <si>
    <t>PW</t>
  </si>
  <si>
    <t>E /Zoc /Zal</t>
  </si>
  <si>
    <t>ĆW</t>
  </si>
  <si>
    <t>NAUKI SPOŁECZNE I BEHAWIORALNE</t>
  </si>
  <si>
    <t>Prawo w zdrowiu publicznym</t>
  </si>
  <si>
    <t>E</t>
  </si>
  <si>
    <t>Socjologia zdrowia i choroby</t>
  </si>
  <si>
    <t>Zoc</t>
  </si>
  <si>
    <t>Informacje naukowe w medycynie</t>
  </si>
  <si>
    <t>Bioetyka</t>
  </si>
  <si>
    <t>Dydaktyka w zdrowiu publicznym</t>
  </si>
  <si>
    <t>Język obcy (j. angielski, j. niemiecki)</t>
  </si>
  <si>
    <t>Autoprezentacja</t>
  </si>
  <si>
    <t>NAUKI KIERUNKOWE</t>
  </si>
  <si>
    <t>Biologia człowieka#</t>
  </si>
  <si>
    <t>Edukacja zdrowotna</t>
  </si>
  <si>
    <t>Profilaktyka zdrowia</t>
  </si>
  <si>
    <t xml:space="preserve">Żywienie człowieka </t>
  </si>
  <si>
    <t>Zdrowie publiczne</t>
  </si>
  <si>
    <t>Epidemiologia szczegółowa</t>
  </si>
  <si>
    <t>Medycyna zapobiegawcza i programy profilaktyczne</t>
  </si>
  <si>
    <t>Kwalifikowana pierwsza pomoc</t>
  </si>
  <si>
    <t>Nadzór sanitarno-epidemiologiczny</t>
  </si>
  <si>
    <t>Ekonomia zdrowia</t>
  </si>
  <si>
    <t>Formy opieki zdrowotnej</t>
  </si>
  <si>
    <t>Zarządzanie zasobami ludzkimi</t>
  </si>
  <si>
    <t>C</t>
  </si>
  <si>
    <t>MODUŁY WYBIERALNE</t>
  </si>
  <si>
    <t>D1</t>
  </si>
  <si>
    <t>SPECJALNOŚĆ: ORGANIZACJA RATOWNICTWA MEDYCZNEGO I ZARZĄDZANIE KRYZYSOWE</t>
  </si>
  <si>
    <t xml:space="preserve">Zarządzanie i struktura podmiotów systemu PRM                                                                                                                                   </t>
  </si>
  <si>
    <t xml:space="preserve">Historia ratownictwa medycznego w Polsce i na świecie                                            </t>
  </si>
  <si>
    <t xml:space="preserve">Zarządzanie kryzysowe                                                                                                 </t>
  </si>
  <si>
    <t xml:space="preserve">Systemy ratownictwa medycznego w Polsce i na świecie                                          </t>
  </si>
  <si>
    <t xml:space="preserve">Zabezpieczenie medyczne zdarzeń masowych                                                            </t>
  </si>
  <si>
    <t xml:space="preserve">Ratownictwo medyczne w pediatrii                                                                              </t>
  </si>
  <si>
    <t xml:space="preserve">Ratownictwo medyczne w traumatologii                                                                   </t>
  </si>
  <si>
    <t xml:space="preserve">Ratownictwo medyczne w geriatrii                                                                              </t>
  </si>
  <si>
    <t xml:space="preserve">Ratownictwo medyczne u pacjenta niestandardowego                                                                          </t>
  </si>
  <si>
    <t xml:space="preserve">Ratownictwo medyczne w warunkach szczególnych                                                                                                                </t>
  </si>
  <si>
    <t>D2</t>
  </si>
  <si>
    <t xml:space="preserve">SPECJALNOŚĆ: PROMOCJA ZDROWIA    </t>
  </si>
  <si>
    <t xml:space="preserve">Techniki couchingowe w promocji zdrowia        </t>
  </si>
  <si>
    <t>Turystyka zdrowotna i uzdrowiskowa</t>
  </si>
  <si>
    <t>Aktywność fizyczna o charakterze prozdrowotnym</t>
  </si>
  <si>
    <t>Promocja zdrowia psychicznego</t>
  </si>
  <si>
    <t>Psychodietetyka</t>
  </si>
  <si>
    <t xml:space="preserve">Promocja zdrowia </t>
  </si>
  <si>
    <t>Profilaktyka uzależnień</t>
  </si>
  <si>
    <t xml:space="preserve">Naturoterapie w promocji zdrowia  </t>
  </si>
  <si>
    <t>Geneza i historia promocji zdrowia</t>
  </si>
  <si>
    <t>Organizacje wspierające promocję zdrowia</t>
  </si>
  <si>
    <t>F</t>
  </si>
  <si>
    <t>PRAKTYKI ZAWODOWE</t>
  </si>
  <si>
    <t xml:space="preserve">Praktyka wdrożeniowa </t>
  </si>
  <si>
    <t>Praktyka ogólna</t>
  </si>
  <si>
    <t>Praktyka specjalnościowa</t>
  </si>
  <si>
    <t>G</t>
  </si>
  <si>
    <t>PRZYGOTOWANIE DO EGZAMINU DYPLOMOWEGO</t>
  </si>
  <si>
    <t>Seminarium dyplomowe</t>
  </si>
  <si>
    <t>Szkolenie biblioteczne</t>
  </si>
  <si>
    <t>Szkolenie: Bezpieczeństwo i higiena pracy</t>
  </si>
  <si>
    <t>LICZBA GODZIN OGÓŁEM SPECJALNOŚĆ PROMOCJA ZDROWIA</t>
  </si>
  <si>
    <t>Liczba godzin kontaktowych (bez PW i PZ)</t>
  </si>
  <si>
    <t>Liczba godzin PZ</t>
  </si>
  <si>
    <t>Liczba godzin kontaktowych z PZ</t>
  </si>
  <si>
    <r>
      <rPr>
        <b/>
        <sz val="18"/>
        <rFont val="Times New Roman"/>
        <family val="1"/>
        <charset val="238"/>
      </rPr>
      <t xml:space="preserve">LICZBA GODZIN OGÓŁEM SPECJALNOŚĆ </t>
    </r>
    <r>
      <rPr>
        <b/>
        <sz val="19"/>
        <rFont val="Times New Roman"/>
        <family val="1"/>
        <charset val="238"/>
      </rPr>
      <t>ORGANIZACJA RATOWNICTWA MEDYCZNEGO I ZARZĄDZANIE KRYZYSOWE</t>
    </r>
  </si>
  <si>
    <t>Legenda</t>
  </si>
  <si>
    <t xml:space="preserve">  W- wykład</t>
  </si>
  <si>
    <t xml:space="preserve">  ĆW - ćwiczenia </t>
  </si>
  <si>
    <t xml:space="preserve">  PZ - praktyki zawodowe</t>
  </si>
  <si>
    <t xml:space="preserve">  S - seminarium</t>
  </si>
  <si>
    <t xml:space="preserve">  ZP - zajęcia praktyczne</t>
  </si>
  <si>
    <t xml:space="preserve">  PW - praca własna</t>
  </si>
  <si>
    <t xml:space="preserve">  * - treści do wyboru</t>
  </si>
  <si>
    <t>Psychologia#</t>
  </si>
  <si>
    <t>Ergonomia/Bezpieczeństwo i higiena pracy w zdrowiu publicznym*</t>
  </si>
  <si>
    <t>Ubezpieczenia społeczne i zdrowotne/Marketing usług zdrowotnych*</t>
  </si>
  <si>
    <t>Rynek usług farmaceutycznych/Farmakoekonomika*</t>
  </si>
  <si>
    <t>E-zdrowie/Nowe technologie w zdrowiu publicznym*</t>
  </si>
  <si>
    <t>Fitoterapia/Ziołolecznictwo*</t>
  </si>
  <si>
    <t>Metody oceny stanu zdrowia/Edukacja w placówkach zdrowotnych*</t>
  </si>
  <si>
    <t>A</t>
  </si>
  <si>
    <t>B</t>
  </si>
  <si>
    <t xml:space="preserve">  # - zajęcia dostępne w języku polskim lub angielskim</t>
  </si>
  <si>
    <t>WPROWADZENIE DO PRAKTYKI ZAWODOWEJ</t>
  </si>
  <si>
    <t>studia: Drugiego stopnia - stacjonarne</t>
  </si>
  <si>
    <t>Kierunek: Zdrowie publiczne</t>
  </si>
  <si>
    <t>dla studentów rozpoczynających naukę od roku akademickiego 2021/2022</t>
  </si>
  <si>
    <t>Załącznik do Programu studiów dla studentów rozpoczynających naukę od roku akademickiego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</si>
</sst>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1" x14ac:knownFonts="1">
    <font>
      <sz val="10"/>
      <name val="Arial CE"/>
      <charset val="238"/>
    </font>
    <font>
      <sz val="10"/>
      <color rgb="FFFFFFFF"/>
      <name val="Arial CE"/>
      <charset val="238"/>
    </font>
    <font>
      <sz val="10"/>
      <color rgb="FFFFFFFF"/>
      <name val="Arial CE"/>
      <family val="2"/>
      <charset val="238"/>
    </font>
    <font>
      <b/>
      <sz val="10"/>
      <color rgb="FF000000"/>
      <name val="Arial CE"/>
      <charset val="238"/>
    </font>
    <font>
      <b/>
      <sz val="10"/>
      <color rgb="FF000000"/>
      <name val="Arial CE"/>
      <family val="2"/>
      <charset val="238"/>
    </font>
    <font>
      <sz val="10"/>
      <color rgb="FFCC0000"/>
      <name val="Arial CE"/>
      <charset val="238"/>
    </font>
    <font>
      <sz val="10"/>
      <color rgb="FFCC0000"/>
      <name val="Arial CE"/>
      <family val="2"/>
      <charset val="238"/>
    </font>
    <font>
      <b/>
      <sz val="10"/>
      <color rgb="FFFFFFFF"/>
      <name val="Arial CE"/>
      <charset val="238"/>
    </font>
    <font>
      <b/>
      <sz val="10"/>
      <color rgb="FFFFFFFF"/>
      <name val="Arial CE"/>
      <family val="2"/>
      <charset val="238"/>
    </font>
    <font>
      <i/>
      <sz val="10"/>
      <color rgb="FF808080"/>
      <name val="Arial CE"/>
      <family val="2"/>
      <charset val="238"/>
    </font>
    <font>
      <i/>
      <sz val="10"/>
      <color rgb="FF808080"/>
      <name val="Arial CE"/>
      <charset val="238"/>
    </font>
    <font>
      <sz val="10"/>
      <color rgb="FF006600"/>
      <name val="Arial CE"/>
      <family val="2"/>
      <charset val="238"/>
    </font>
    <font>
      <sz val="10"/>
      <color rgb="FF006600"/>
      <name val="Arial CE"/>
      <charset val="238"/>
    </font>
    <font>
      <b/>
      <sz val="24"/>
      <color rgb="FF000000"/>
      <name val="Arial CE"/>
      <family val="2"/>
      <charset val="238"/>
    </font>
    <font>
      <sz val="18"/>
      <color rgb="FF000000"/>
      <name val="Arial CE"/>
      <charset val="238"/>
    </font>
    <font>
      <sz val="18"/>
      <color rgb="FF000000"/>
      <name val="Arial CE"/>
      <family val="2"/>
      <charset val="238"/>
    </font>
    <font>
      <sz val="12"/>
      <color rgb="FF000000"/>
      <name val="Arial CE"/>
      <family val="2"/>
      <charset val="238"/>
    </font>
    <font>
      <sz val="12"/>
      <color rgb="FF000000"/>
      <name val="Arial CE"/>
      <charset val="238"/>
    </font>
    <font>
      <u/>
      <sz val="10"/>
      <color rgb="FF0000EE"/>
      <name val="Arial CE"/>
      <family val="2"/>
      <charset val="238"/>
    </font>
    <font>
      <u/>
      <sz val="10"/>
      <color rgb="FF0000EE"/>
      <name val="Arial CE"/>
      <charset val="238"/>
    </font>
    <font>
      <sz val="10"/>
      <color rgb="FF996600"/>
      <name val="Arial CE"/>
      <family val="2"/>
      <charset val="238"/>
    </font>
    <font>
      <sz val="10"/>
      <color rgb="FF996600"/>
      <name val="Arial CE"/>
      <charset val="238"/>
    </font>
    <font>
      <sz val="11"/>
      <color rgb="FF000000"/>
      <name val="Arial CE"/>
      <family val="2"/>
      <charset val="238"/>
    </font>
    <font>
      <sz val="10"/>
      <color rgb="FF333333"/>
      <name val="Arial CE"/>
      <family val="2"/>
      <charset val="238"/>
    </font>
    <font>
      <sz val="10"/>
      <color rgb="FF333333"/>
      <name val="Arial CE"/>
      <charset val="238"/>
    </font>
    <font>
      <sz val="10"/>
      <color rgb="FF000000"/>
      <name val="Arial CE"/>
      <charset val="238"/>
    </font>
    <font>
      <sz val="28"/>
      <name val="Arial CE"/>
      <charset val="238"/>
    </font>
    <font>
      <b/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sz val="28"/>
      <name val="Times New Roman"/>
      <family val="1"/>
      <charset val="238"/>
    </font>
    <font>
      <b/>
      <sz val="26"/>
      <name val="Times New Roman"/>
      <family val="1"/>
      <charset val="238"/>
    </font>
    <font>
      <sz val="26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18"/>
      <name val="Arial CE"/>
      <charset val="238"/>
    </font>
    <font>
      <b/>
      <sz val="18"/>
      <color rgb="FF000000"/>
      <name val="Times New Roman"/>
      <family val="1"/>
      <charset val="238"/>
    </font>
    <font>
      <b/>
      <sz val="20"/>
      <color rgb="FF000000"/>
      <name val="Times New Roman"/>
      <family val="1"/>
      <charset val="238"/>
    </font>
    <font>
      <sz val="18"/>
      <name val="Arial"/>
      <family val="2"/>
      <charset val="238"/>
    </font>
    <font>
      <sz val="19"/>
      <color rgb="FF000000"/>
      <name val="Times New Roman"/>
      <family val="1"/>
      <charset val="238"/>
    </font>
    <font>
      <sz val="18"/>
      <color rgb="FF000000"/>
      <name val="Times New Roman"/>
      <family val="1"/>
      <charset val="238"/>
    </font>
    <font>
      <sz val="20"/>
      <name val="Times New Roman"/>
      <family val="1"/>
      <charset val="238"/>
    </font>
    <font>
      <sz val="22"/>
      <name val="Times New Roman"/>
      <family val="1"/>
      <charset val="238"/>
    </font>
    <font>
      <sz val="22"/>
      <name val="Arial CE"/>
      <charset val="238"/>
    </font>
    <font>
      <sz val="19"/>
      <name val="Times New Roman"/>
      <family val="1"/>
      <charset val="238"/>
    </font>
    <font>
      <sz val="20"/>
      <name val="Arial CE"/>
      <charset val="238"/>
    </font>
    <font>
      <b/>
      <sz val="18"/>
      <name val="Arial CE"/>
      <charset val="238"/>
    </font>
    <font>
      <sz val="20"/>
      <color rgb="FF000000"/>
      <name val="Times New Roman"/>
      <family val="1"/>
      <charset val="238"/>
    </font>
    <font>
      <sz val="20"/>
      <color rgb="FF000000"/>
      <name val="Arial CE"/>
      <charset val="238"/>
    </font>
    <font>
      <b/>
      <sz val="19"/>
      <name val="Times New Roman"/>
      <family val="1"/>
      <charset val="238"/>
    </font>
    <font>
      <b/>
      <sz val="19"/>
      <color rgb="FF000000"/>
      <name val="Times New Roman"/>
      <family val="1"/>
      <charset val="238"/>
    </font>
    <font>
      <b/>
      <sz val="22"/>
      <name val="Times New Roman"/>
      <family val="1"/>
      <charset val="238"/>
    </font>
    <font>
      <b/>
      <sz val="22"/>
      <color rgb="FF000000"/>
      <name val="Times New Roman"/>
      <family val="1"/>
      <charset val="238"/>
    </font>
    <font>
      <sz val="18"/>
      <color rgb="FFFF0000"/>
      <name val="Times New Roman"/>
      <family val="1"/>
      <charset val="238"/>
    </font>
    <font>
      <b/>
      <sz val="18"/>
      <color rgb="FFFF0000"/>
      <name val="Times New Roman"/>
      <family val="1"/>
      <charset val="238"/>
    </font>
    <font>
      <b/>
      <sz val="22"/>
      <color rgb="FFFF0000"/>
      <name val="Times New Roman"/>
      <family val="1"/>
      <charset val="238"/>
    </font>
    <font>
      <sz val="22"/>
      <color rgb="FFFF0000"/>
      <name val="Times New Roman"/>
      <family val="1"/>
      <charset val="238"/>
    </font>
    <font>
      <sz val="22"/>
      <color rgb="FF000000"/>
      <name val="Times New Roman"/>
      <family val="1"/>
      <charset val="238"/>
    </font>
    <font>
      <b/>
      <sz val="18"/>
      <name val="Cambria"/>
      <family val="1"/>
      <charset val="238"/>
    </font>
    <font>
      <sz val="16"/>
      <color rgb="FFFF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sz val="16"/>
      <name val="Arial CE"/>
      <charset val="238"/>
    </font>
    <font>
      <sz val="16"/>
      <name val="Times New Roman"/>
      <family val="1"/>
      <charset val="238"/>
    </font>
    <font>
      <u/>
      <sz val="16"/>
      <name val="Times New Roman"/>
      <family val="1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4"/>
      <name val="Arial CE"/>
      <charset val="238"/>
    </font>
  </fonts>
  <fills count="21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9D9D9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DDDDDD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33CC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 tint="-0.14999847407452621"/>
        <bgColor rgb="FFDDDDDD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/>
        <bgColor rgb="FFDDDDDD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CC"/>
      </patternFill>
    </fill>
  </fills>
  <borders count="9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double">
        <color auto="1"/>
      </right>
      <top/>
      <bottom/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indexed="64"/>
      </right>
      <top style="hair">
        <color indexed="64"/>
      </top>
      <bottom style="hair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double">
        <color indexed="64"/>
      </left>
      <right style="double">
        <color auto="1"/>
      </right>
      <top style="thin">
        <color auto="1"/>
      </top>
      <bottom style="double">
        <color indexed="64"/>
      </bottom>
      <diagonal/>
    </border>
    <border>
      <left/>
      <right style="double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double">
        <color indexed="64"/>
      </top>
      <bottom style="thin">
        <color auto="1"/>
      </bottom>
      <diagonal/>
    </border>
    <border>
      <left style="double">
        <color indexed="64"/>
      </left>
      <right style="double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double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</borders>
  <cellStyleXfs count="36">
    <xf numFmtId="0" fontId="0" fillId="0" borderId="0"/>
    <xf numFmtId="0" fontId="1" fillId="2" borderId="0" applyBorder="0" applyProtection="0"/>
    <xf numFmtId="0" fontId="2" fillId="2" borderId="0"/>
    <xf numFmtId="0" fontId="3" fillId="0" borderId="0" applyBorder="0" applyProtection="0"/>
    <xf numFmtId="0" fontId="1" fillId="3" borderId="0" applyBorder="0" applyProtection="0"/>
    <xf numFmtId="0" fontId="2" fillId="3" borderId="0"/>
    <xf numFmtId="0" fontId="3" fillId="4" borderId="0" applyBorder="0" applyProtection="0"/>
    <xf numFmtId="0" fontId="4" fillId="4" borderId="0"/>
    <xf numFmtId="0" fontId="4" fillId="0" borderId="0"/>
    <xf numFmtId="0" fontId="5" fillId="5" borderId="0" applyBorder="0" applyProtection="0"/>
    <xf numFmtId="0" fontId="6" fillId="5" borderId="0"/>
    <xf numFmtId="0" fontId="7" fillId="6" borderId="0" applyBorder="0" applyProtection="0"/>
    <xf numFmtId="0" fontId="8" fillId="6" borderId="0"/>
    <xf numFmtId="0" fontId="9" fillId="0" borderId="0"/>
    <xf numFmtId="0" fontId="10" fillId="0" borderId="0" applyBorder="0" applyProtection="0"/>
    <xf numFmtId="0" fontId="11" fillId="7" borderId="0"/>
    <xf numFmtId="0" fontId="12" fillId="7" borderId="0" applyBorder="0" applyProtection="0"/>
    <xf numFmtId="0" fontId="13" fillId="0" borderId="0"/>
    <xf numFmtId="0" fontId="14" fillId="0" borderId="0" applyBorder="0" applyProtection="0"/>
    <xf numFmtId="0" fontId="15" fillId="0" borderId="0"/>
    <xf numFmtId="0" fontId="16" fillId="0" borderId="0"/>
    <xf numFmtId="0" fontId="17" fillId="0" borderId="0" applyBorder="0" applyProtection="0"/>
    <xf numFmtId="0" fontId="18" fillId="0" borderId="0"/>
    <xf numFmtId="0" fontId="19" fillId="0" borderId="0" applyBorder="0" applyProtection="0"/>
    <xf numFmtId="0" fontId="20" fillId="8" borderId="0"/>
    <xf numFmtId="0" fontId="21" fillId="8" borderId="0" applyBorder="0" applyProtection="0"/>
    <xf numFmtId="0" fontId="22" fillId="0" borderId="0"/>
    <xf numFmtId="0" fontId="23" fillId="8" borderId="1"/>
    <xf numFmtId="0" fontId="24" fillId="8" borderId="1" applyProtection="0"/>
    <xf numFmtId="0" fontId="22" fillId="0" borderId="0"/>
    <xf numFmtId="0" fontId="68" fillId="0" borderId="0" applyBorder="0" applyProtection="0"/>
    <xf numFmtId="0" fontId="22" fillId="0" borderId="0"/>
    <xf numFmtId="0" fontId="68" fillId="0" borderId="0" applyBorder="0" applyProtection="0"/>
    <xf numFmtId="0" fontId="68" fillId="8" borderId="2" applyProtection="0"/>
    <xf numFmtId="0" fontId="5" fillId="0" borderId="0" applyBorder="0" applyProtection="0"/>
    <xf numFmtId="0" fontId="6" fillId="0" borderId="0"/>
  </cellStyleXfs>
  <cellXfs count="446">
    <xf numFmtId="0" fontId="0" fillId="0" borderId="0" xfId="0"/>
    <xf numFmtId="0" fontId="0" fillId="9" borderId="0" xfId="0" applyFill="1"/>
    <xf numFmtId="0" fontId="25" fillId="0" borderId="0" xfId="0" applyFont="1"/>
    <xf numFmtId="0" fontId="26" fillId="0" borderId="0" xfId="0" applyFont="1"/>
    <xf numFmtId="0" fontId="27" fillId="10" borderId="0" xfId="0" applyFont="1" applyFill="1" applyAlignment="1"/>
    <xf numFmtId="0" fontId="0" fillId="0" borderId="0" xfId="0" applyAlignment="1"/>
    <xf numFmtId="0" fontId="25" fillId="0" borderId="0" xfId="0" applyFont="1" applyAlignment="1"/>
    <xf numFmtId="0" fontId="29" fillId="0" borderId="0" xfId="0" applyFont="1" applyBorder="1" applyAlignment="1"/>
    <xf numFmtId="0" fontId="27" fillId="10" borderId="0" xfId="0" applyFont="1" applyFill="1" applyAlignment="1">
      <alignment horizontal="left"/>
    </xf>
    <xf numFmtId="0" fontId="28" fillId="10" borderId="0" xfId="0" applyFont="1" applyFill="1" applyAlignment="1"/>
    <xf numFmtId="0" fontId="28" fillId="10" borderId="0" xfId="0" applyFont="1" applyFill="1"/>
    <xf numFmtId="0" fontId="32" fillId="10" borderId="0" xfId="0" applyFont="1" applyFill="1" applyAlignment="1">
      <alignment horizontal="center"/>
    </xf>
    <xf numFmtId="0" fontId="33" fillId="10" borderId="0" xfId="0" applyFont="1" applyFill="1" applyAlignment="1">
      <alignment horizontal="left"/>
    </xf>
    <xf numFmtId="0" fontId="33" fillId="10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4" fillId="10" borderId="0" xfId="0" applyFont="1" applyFill="1" applyAlignment="1"/>
    <xf numFmtId="0" fontId="35" fillId="0" borderId="0" xfId="0" applyFont="1" applyAlignment="1"/>
    <xf numFmtId="0" fontId="34" fillId="0" borderId="0" xfId="0" applyFont="1" applyBorder="1" applyAlignment="1"/>
    <xf numFmtId="0" fontId="36" fillId="10" borderId="4" xfId="0" applyFont="1" applyFill="1" applyBorder="1" applyAlignment="1">
      <alignment horizontal="center"/>
    </xf>
    <xf numFmtId="0" fontId="38" fillId="0" borderId="0" xfId="0" applyFont="1" applyBorder="1" applyAlignment="1"/>
    <xf numFmtId="0" fontId="39" fillId="0" borderId="0" xfId="0" applyFont="1"/>
    <xf numFmtId="0" fontId="36" fillId="10" borderId="4" xfId="0" applyFont="1" applyFill="1" applyBorder="1" applyAlignment="1">
      <alignment horizontal="center" textRotation="90"/>
    </xf>
    <xf numFmtId="0" fontId="36" fillId="0" borderId="0" xfId="0" applyFont="1" applyBorder="1" applyAlignment="1"/>
    <xf numFmtId="0" fontId="36" fillId="0" borderId="4" xfId="0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0" fontId="36" fillId="0" borderId="9" xfId="0" applyFont="1" applyBorder="1" applyAlignment="1">
      <alignment horizontal="center"/>
    </xf>
    <xf numFmtId="0" fontId="27" fillId="0" borderId="9" xfId="0" applyFont="1" applyBorder="1" applyAlignment="1">
      <alignment horizontal="center" textRotation="90"/>
    </xf>
    <xf numFmtId="0" fontId="36" fillId="10" borderId="10" xfId="0" applyFont="1" applyFill="1" applyBorder="1" applyAlignment="1">
      <alignment horizontal="center" textRotation="90"/>
    </xf>
    <xf numFmtId="0" fontId="36" fillId="10" borderId="11" xfId="0" applyFont="1" applyFill="1" applyBorder="1" applyAlignment="1">
      <alignment horizontal="center"/>
    </xf>
    <xf numFmtId="0" fontId="36" fillId="10" borderId="9" xfId="0" applyFont="1" applyFill="1" applyBorder="1" applyAlignment="1">
      <alignment horizontal="center"/>
    </xf>
    <xf numFmtId="0" fontId="36" fillId="10" borderId="12" xfId="0" applyFont="1" applyFill="1" applyBorder="1" applyAlignment="1">
      <alignment horizontal="center" textRotation="90"/>
    </xf>
    <xf numFmtId="0" fontId="36" fillId="10" borderId="13" xfId="0" applyFont="1" applyFill="1" applyBorder="1" applyAlignment="1">
      <alignment horizontal="center"/>
    </xf>
    <xf numFmtId="0" fontId="36" fillId="10" borderId="3" xfId="0" applyFont="1" applyFill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27" fillId="0" borderId="14" xfId="0" applyFont="1" applyBorder="1" applyAlignment="1">
      <alignment horizontal="center" textRotation="90"/>
    </xf>
    <xf numFmtId="0" fontId="36" fillId="10" borderId="15" xfId="0" applyFont="1" applyFill="1" applyBorder="1" applyAlignment="1">
      <alignment horizontal="center" textRotation="90"/>
    </xf>
    <xf numFmtId="0" fontId="40" fillId="0" borderId="3" xfId="0" applyFont="1" applyBorder="1" applyAlignment="1">
      <alignment horizontal="center"/>
    </xf>
    <xf numFmtId="0" fontId="27" fillId="0" borderId="3" xfId="0" applyFont="1" applyBorder="1" applyAlignment="1">
      <alignment horizontal="center" textRotation="90"/>
    </xf>
    <xf numFmtId="0" fontId="36" fillId="10" borderId="3" xfId="0" applyFont="1" applyFill="1" applyBorder="1" applyAlignment="1">
      <alignment horizontal="center" textRotation="90"/>
    </xf>
    <xf numFmtId="0" fontId="37" fillId="11" borderId="4" xfId="0" applyFont="1" applyFill="1" applyBorder="1" applyAlignment="1">
      <alignment horizontal="center"/>
    </xf>
    <xf numFmtId="0" fontId="37" fillId="11" borderId="4" xfId="0" applyFont="1" applyFill="1" applyBorder="1" applyAlignment="1">
      <alignment horizontal="left" wrapText="1"/>
    </xf>
    <xf numFmtId="0" fontId="42" fillId="0" borderId="0" xfId="0" applyFont="1" applyBorder="1" applyAlignment="1" applyProtection="1">
      <protection locked="0"/>
    </xf>
    <xf numFmtId="0" fontId="43" fillId="0" borderId="19" xfId="0" applyFont="1" applyBorder="1" applyAlignment="1">
      <alignment horizontal="center"/>
    </xf>
    <xf numFmtId="0" fontId="43" fillId="0" borderId="20" xfId="0" applyFont="1" applyBorder="1" applyAlignment="1">
      <alignment wrapText="1"/>
    </xf>
    <xf numFmtId="0" fontId="40" fillId="10" borderId="4" xfId="0" applyFont="1" applyFill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45" fillId="0" borderId="0" xfId="0" applyFont="1" applyBorder="1" applyAlignment="1"/>
    <xf numFmtId="0" fontId="43" fillId="0" borderId="27" xfId="0" applyFont="1" applyBorder="1" applyAlignment="1">
      <alignment horizontal="center"/>
    </xf>
    <xf numFmtId="0" fontId="43" fillId="0" borderId="27" xfId="0" applyFont="1" applyBorder="1" applyAlignment="1">
      <alignment horizontal="left" wrapText="1"/>
    </xf>
    <xf numFmtId="0" fontId="44" fillId="0" borderId="29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44" fillId="0" borderId="32" xfId="0" applyFont="1" applyBorder="1" applyAlignment="1">
      <alignment horizontal="center"/>
    </xf>
    <xf numFmtId="0" fontId="40" fillId="0" borderId="33" xfId="0" applyFont="1" applyBorder="1" applyAlignment="1">
      <alignment horizontal="center"/>
    </xf>
    <xf numFmtId="0" fontId="46" fillId="0" borderId="0" xfId="0" applyFont="1" applyBorder="1" applyAlignment="1"/>
    <xf numFmtId="0" fontId="47" fillId="0" borderId="0" xfId="0" applyFont="1"/>
    <xf numFmtId="0" fontId="44" fillId="0" borderId="24" xfId="0" applyFont="1" applyBorder="1" applyAlignment="1">
      <alignment horizontal="center"/>
    </xf>
    <xf numFmtId="0" fontId="44" fillId="0" borderId="34" xfId="0" applyFont="1" applyBorder="1" applyAlignment="1">
      <alignment horizontal="center"/>
    </xf>
    <xf numFmtId="0" fontId="43" fillId="0" borderId="35" xfId="0" applyFont="1" applyBorder="1" applyAlignment="1">
      <alignment horizontal="center"/>
    </xf>
    <xf numFmtId="0" fontId="43" fillId="0" borderId="35" xfId="0" applyFont="1" applyBorder="1" applyAlignment="1">
      <alignment horizontal="left" wrapText="1"/>
    </xf>
    <xf numFmtId="0" fontId="43" fillId="0" borderId="27" xfId="0" applyFont="1" applyBorder="1" applyAlignment="1">
      <alignment wrapText="1"/>
    </xf>
    <xf numFmtId="0" fontId="44" fillId="0" borderId="36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0" fillId="0" borderId="38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4" fillId="0" borderId="42" xfId="0" applyFont="1" applyBorder="1" applyAlignment="1">
      <alignment horizontal="center"/>
    </xf>
    <xf numFmtId="0" fontId="44" fillId="0" borderId="43" xfId="0" applyFont="1" applyBorder="1" applyAlignment="1">
      <alignment horizontal="center"/>
    </xf>
    <xf numFmtId="0" fontId="40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4" fillId="0" borderId="46" xfId="0" applyFont="1" applyBorder="1" applyAlignment="1">
      <alignment horizontal="center"/>
    </xf>
    <xf numFmtId="0" fontId="40" fillId="0" borderId="47" xfId="0" applyFont="1" applyBorder="1" applyAlignment="1">
      <alignment horizontal="center"/>
    </xf>
    <xf numFmtId="0" fontId="48" fillId="0" borderId="26" xfId="0" applyFont="1" applyBorder="1" applyAlignment="1"/>
    <xf numFmtId="0" fontId="40" fillId="0" borderId="4" xfId="0" applyFont="1" applyBorder="1" applyAlignment="1">
      <alignment horizontal="center"/>
    </xf>
    <xf numFmtId="0" fontId="44" fillId="0" borderId="9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0" fillId="0" borderId="48" xfId="0" applyFont="1" applyBorder="1" applyAlignment="1">
      <alignment horizontal="center"/>
    </xf>
    <xf numFmtId="0" fontId="49" fillId="0" borderId="0" xfId="0" applyFont="1"/>
    <xf numFmtId="0" fontId="48" fillId="0" borderId="33" xfId="0" applyFont="1" applyBorder="1" applyAlignment="1"/>
    <xf numFmtId="0" fontId="44" fillId="0" borderId="49" xfId="0" applyFont="1" applyBorder="1" applyAlignment="1">
      <alignment horizontal="center"/>
    </xf>
    <xf numFmtId="0" fontId="44" fillId="0" borderId="0" xfId="0" applyFont="1" applyBorder="1" applyAlignment="1"/>
    <xf numFmtId="0" fontId="14" fillId="0" borderId="0" xfId="0" applyFont="1"/>
    <xf numFmtId="0" fontId="44" fillId="0" borderId="31" xfId="0" applyFont="1" applyBorder="1" applyAlignment="1">
      <alignment horizontal="center"/>
    </xf>
    <xf numFmtId="0" fontId="39" fillId="0" borderId="29" xfId="0" applyFont="1" applyBorder="1"/>
    <xf numFmtId="0" fontId="50" fillId="0" borderId="30" xfId="0" applyFont="1" applyBorder="1"/>
    <xf numFmtId="0" fontId="38" fillId="0" borderId="29" xfId="0" applyFont="1" applyBorder="1" applyAlignment="1">
      <alignment horizontal="center"/>
    </xf>
    <xf numFmtId="0" fontId="36" fillId="0" borderId="31" xfId="0" applyFont="1" applyBorder="1" applyAlignment="1">
      <alignment horizontal="center"/>
    </xf>
    <xf numFmtId="0" fontId="39" fillId="0" borderId="32" xfId="0" applyFont="1" applyBorder="1"/>
    <xf numFmtId="0" fontId="14" fillId="0" borderId="29" xfId="0" applyFont="1" applyBorder="1"/>
    <xf numFmtId="0" fontId="39" fillId="0" borderId="31" xfId="0" applyFont="1" applyBorder="1"/>
    <xf numFmtId="0" fontId="39" fillId="0" borderId="33" xfId="0" applyFont="1" applyBorder="1"/>
    <xf numFmtId="0" fontId="43" fillId="0" borderId="33" xfId="0" applyFont="1" applyBorder="1" applyAlignment="1"/>
    <xf numFmtId="0" fontId="41" fillId="11" borderId="4" xfId="0" applyFont="1" applyFill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43" fillId="0" borderId="3" xfId="0" applyFont="1" applyBorder="1" applyAlignment="1">
      <alignment horizontal="left" wrapText="1"/>
    </xf>
    <xf numFmtId="0" fontId="40" fillId="11" borderId="4" xfId="0" applyFont="1" applyFill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40" fillId="0" borderId="53" xfId="0" applyFont="1" applyBorder="1" applyAlignment="1">
      <alignment horizontal="center"/>
    </xf>
    <xf numFmtId="0" fontId="44" fillId="0" borderId="54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55" xfId="0" applyFont="1" applyBorder="1" applyAlignment="1">
      <alignment horizontal="center"/>
    </xf>
    <xf numFmtId="0" fontId="40" fillId="0" borderId="56" xfId="0" applyFont="1" applyBorder="1" applyAlignment="1">
      <alignment horizontal="center"/>
    </xf>
    <xf numFmtId="0" fontId="51" fillId="0" borderId="0" xfId="0" applyFont="1" applyBorder="1" applyAlignment="1"/>
    <xf numFmtId="0" fontId="52" fillId="0" borderId="0" xfId="0" applyFont="1"/>
    <xf numFmtId="0" fontId="43" fillId="0" borderId="20" xfId="0" applyFont="1" applyBorder="1" applyAlignment="1">
      <alignment horizontal="center"/>
    </xf>
    <xf numFmtId="0" fontId="40" fillId="0" borderId="57" xfId="0" applyFont="1" applyBorder="1" applyAlignment="1">
      <alignment horizontal="center"/>
    </xf>
    <xf numFmtId="0" fontId="43" fillId="0" borderId="58" xfId="0" applyFont="1" applyBorder="1" applyAlignment="1">
      <alignment horizontal="center"/>
    </xf>
    <xf numFmtId="0" fontId="43" fillId="0" borderId="58" xfId="0" applyFont="1" applyBorder="1" applyAlignment="1">
      <alignment horizontal="left" wrapText="1"/>
    </xf>
    <xf numFmtId="0" fontId="40" fillId="0" borderId="45" xfId="0" applyFont="1" applyBorder="1" applyAlignment="1">
      <alignment horizontal="center"/>
    </xf>
    <xf numFmtId="0" fontId="36" fillId="11" borderId="4" xfId="0" applyFont="1" applyFill="1" applyBorder="1" applyAlignment="1">
      <alignment horizontal="center"/>
    </xf>
    <xf numFmtId="0" fontId="53" fillId="11" borderId="4" xfId="0" applyFont="1" applyFill="1" applyBorder="1" applyAlignment="1">
      <alignment horizontal="left" wrapText="1"/>
    </xf>
    <xf numFmtId="0" fontId="48" fillId="10" borderId="24" xfId="0" applyFont="1" applyFill="1" applyBorder="1" applyAlignment="1">
      <alignment horizontal="center"/>
    </xf>
    <xf numFmtId="0" fontId="48" fillId="10" borderId="60" xfId="0" applyFont="1" applyFill="1" applyBorder="1" applyAlignment="1">
      <alignment horizontal="left" wrapText="1"/>
    </xf>
    <xf numFmtId="0" fontId="40" fillId="0" borderId="58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6" fillId="10" borderId="23" xfId="0" applyFont="1" applyFill="1" applyBorder="1" applyAlignment="1">
      <alignment horizontal="center"/>
    </xf>
    <xf numFmtId="0" fontId="38" fillId="10" borderId="21" xfId="0" applyFont="1" applyFill="1" applyBorder="1" applyAlignment="1">
      <alignment horizontal="center"/>
    </xf>
    <xf numFmtId="0" fontId="38" fillId="10" borderId="22" xfId="0" applyFont="1" applyFill="1" applyBorder="1" applyAlignment="1">
      <alignment horizontal="center"/>
    </xf>
    <xf numFmtId="0" fontId="36" fillId="10" borderId="24" xfId="0" applyFont="1" applyFill="1" applyBorder="1" applyAlignment="1">
      <alignment horizontal="center"/>
    </xf>
    <xf numFmtId="0" fontId="38" fillId="10" borderId="25" xfId="0" applyFont="1" applyFill="1" applyBorder="1" applyAlignment="1">
      <alignment horizontal="center"/>
    </xf>
    <xf numFmtId="0" fontId="36" fillId="10" borderId="26" xfId="0" applyFont="1" applyFill="1" applyBorder="1" applyAlignment="1">
      <alignment horizontal="center"/>
    </xf>
    <xf numFmtId="0" fontId="48" fillId="10" borderId="31" xfId="0" applyFont="1" applyFill="1" applyBorder="1" applyAlignment="1">
      <alignment horizontal="center"/>
    </xf>
    <xf numFmtId="0" fontId="48" fillId="10" borderId="35" xfId="0" applyFont="1" applyFill="1" applyBorder="1" applyAlignment="1">
      <alignment horizontal="left" wrapText="1"/>
    </xf>
    <xf numFmtId="0" fontId="38" fillId="0" borderId="28" xfId="0" applyFont="1" applyBorder="1" applyAlignment="1">
      <alignment horizontal="center"/>
    </xf>
    <xf numFmtId="0" fontId="36" fillId="10" borderId="30" xfId="0" applyFont="1" applyFill="1" applyBorder="1" applyAlignment="1">
      <alignment horizontal="center"/>
    </xf>
    <xf numFmtId="0" fontId="38" fillId="10" borderId="28" xfId="0" applyFont="1" applyFill="1" applyBorder="1" applyAlignment="1">
      <alignment horizontal="center"/>
    </xf>
    <xf numFmtId="0" fontId="38" fillId="10" borderId="29" xfId="0" applyFont="1" applyFill="1" applyBorder="1" applyAlignment="1">
      <alignment horizontal="center"/>
    </xf>
    <xf numFmtId="0" fontId="36" fillId="10" borderId="31" xfId="0" applyFont="1" applyFill="1" applyBorder="1" applyAlignment="1">
      <alignment horizontal="center"/>
    </xf>
    <xf numFmtId="0" fontId="38" fillId="10" borderId="32" xfId="0" applyFont="1" applyFill="1" applyBorder="1" applyAlignment="1">
      <alignment horizontal="center"/>
    </xf>
    <xf numFmtId="0" fontId="36" fillId="10" borderId="33" xfId="0" applyFont="1" applyFill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48" fillId="10" borderId="15" xfId="0" applyFont="1" applyFill="1" applyBorder="1" applyAlignment="1">
      <alignment horizontal="center"/>
    </xf>
    <xf numFmtId="0" fontId="48" fillId="10" borderId="39" xfId="0" applyFont="1" applyFill="1" applyBorder="1" applyAlignment="1">
      <alignment horizontal="left" wrapText="1"/>
    </xf>
    <xf numFmtId="0" fontId="38" fillId="0" borderId="40" xfId="0" applyFont="1" applyBorder="1" applyAlignment="1">
      <alignment horizontal="center"/>
    </xf>
    <xf numFmtId="0" fontId="36" fillId="10" borderId="41" xfId="0" applyFont="1" applyFill="1" applyBorder="1" applyAlignment="1">
      <alignment horizontal="center"/>
    </xf>
    <xf numFmtId="0" fontId="38" fillId="10" borderId="40" xfId="0" applyFont="1" applyFill="1" applyBorder="1" applyAlignment="1">
      <alignment horizontal="center"/>
    </xf>
    <xf numFmtId="0" fontId="38" fillId="10" borderId="14" xfId="0" applyFont="1" applyFill="1" applyBorder="1" applyAlignment="1">
      <alignment horizontal="center"/>
    </xf>
    <xf numFmtId="0" fontId="36" fillId="10" borderId="15" xfId="0" applyFont="1" applyFill="1" applyBorder="1" applyAlignment="1">
      <alignment horizontal="center"/>
    </xf>
    <xf numFmtId="0" fontId="38" fillId="10" borderId="36" xfId="0" applyFont="1" applyFill="1" applyBorder="1" applyAlignment="1">
      <alignment horizontal="center"/>
    </xf>
    <xf numFmtId="0" fontId="36" fillId="10" borderId="38" xfId="0" applyFont="1" applyFill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60" xfId="0" applyFont="1" applyBorder="1" applyAlignment="1">
      <alignment horizontal="left" wrapText="1"/>
    </xf>
    <xf numFmtId="0" fontId="36" fillId="0" borderId="23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48" fillId="0" borderId="31" xfId="0" applyFont="1" applyBorder="1" applyAlignment="1">
      <alignment horizontal="center"/>
    </xf>
    <xf numFmtId="0" fontId="48" fillId="0" borderId="35" xfId="0" applyFont="1" applyBorder="1" applyAlignment="1">
      <alignment horizontal="left" wrapText="1"/>
    </xf>
    <xf numFmtId="0" fontId="40" fillId="9" borderId="4" xfId="0" applyFont="1" applyFill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43" fillId="10" borderId="60" xfId="0" applyFont="1" applyFill="1" applyBorder="1" applyAlignment="1">
      <alignment horizontal="center"/>
    </xf>
    <xf numFmtId="0" fontId="38" fillId="10" borderId="34" xfId="0" applyFont="1" applyFill="1" applyBorder="1" applyAlignment="1">
      <alignment horizontal="center"/>
    </xf>
    <xf numFmtId="0" fontId="36" fillId="10" borderId="56" xfId="0" applyFont="1" applyFill="1" applyBorder="1" applyAlignment="1">
      <alignment horizontal="center"/>
    </xf>
    <xf numFmtId="0" fontId="43" fillId="10" borderId="20" xfId="0" applyFont="1" applyFill="1" applyBorder="1" applyAlignment="1">
      <alignment horizontal="center"/>
    </xf>
    <xf numFmtId="0" fontId="38" fillId="10" borderId="61" xfId="0" applyFont="1" applyFill="1" applyBorder="1" applyAlignment="1">
      <alignment horizontal="center"/>
    </xf>
    <xf numFmtId="0" fontId="38" fillId="10" borderId="9" xfId="0" applyFont="1" applyFill="1" applyBorder="1" applyAlignment="1">
      <alignment horizontal="center"/>
    </xf>
    <xf numFmtId="0" fontId="38" fillId="0" borderId="9" xfId="0" applyFont="1" applyBorder="1" applyAlignment="1">
      <alignment horizontal="center"/>
    </xf>
    <xf numFmtId="0" fontId="36" fillId="10" borderId="10" xfId="0" applyFont="1" applyFill="1" applyBorder="1" applyAlignment="1">
      <alignment horizontal="center"/>
    </xf>
    <xf numFmtId="0" fontId="38" fillId="10" borderId="0" xfId="0" applyFont="1" applyFill="1" applyBorder="1" applyAlignment="1">
      <alignment horizontal="center"/>
    </xf>
    <xf numFmtId="0" fontId="36" fillId="10" borderId="62" xfId="0" applyFont="1" applyFill="1" applyBorder="1" applyAlignment="1">
      <alignment horizontal="center"/>
    </xf>
    <xf numFmtId="0" fontId="43" fillId="10" borderId="39" xfId="0" applyFont="1" applyFill="1" applyBorder="1" applyAlignment="1">
      <alignment horizontal="center"/>
    </xf>
    <xf numFmtId="0" fontId="43" fillId="0" borderId="39" xfId="0" applyFont="1" applyBorder="1" applyAlignment="1">
      <alignment horizontal="left" wrapText="1"/>
    </xf>
    <xf numFmtId="0" fontId="36" fillId="10" borderId="47" xfId="0" applyFont="1" applyFill="1" applyBorder="1" applyAlignment="1">
      <alignment horizontal="center"/>
    </xf>
    <xf numFmtId="0" fontId="43" fillId="0" borderId="4" xfId="0" applyFont="1" applyBorder="1" applyAlignment="1">
      <alignment horizontal="center"/>
    </xf>
    <xf numFmtId="0" fontId="43" fillId="0" borderId="4" xfId="0" applyFont="1" applyBorder="1" applyAlignment="1">
      <alignment horizontal="left" wrapText="1"/>
    </xf>
    <xf numFmtId="0" fontId="44" fillId="0" borderId="8" xfId="0" applyFont="1" applyBorder="1" applyAlignment="1">
      <alignment horizontal="center"/>
    </xf>
    <xf numFmtId="0" fontId="40" fillId="0" borderId="63" xfId="0" applyFont="1" applyBorder="1" applyAlignment="1">
      <alignment horizontal="center"/>
    </xf>
    <xf numFmtId="0" fontId="44" fillId="0" borderId="64" xfId="0" applyFont="1" applyBorder="1" applyAlignment="1">
      <alignment horizontal="center"/>
    </xf>
    <xf numFmtId="0" fontId="44" fillId="0" borderId="65" xfId="0" applyFont="1" applyBorder="1" applyAlignment="1">
      <alignment horizontal="center"/>
    </xf>
    <xf numFmtId="0" fontId="40" fillId="0" borderId="66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8" fillId="0" borderId="0" xfId="0" applyFont="1" applyBorder="1" applyAlignment="1" applyProtection="1">
      <protection locked="0"/>
    </xf>
    <xf numFmtId="0" fontId="54" fillId="10" borderId="58" xfId="0" applyFont="1" applyFill="1" applyBorder="1" applyAlignment="1">
      <alignment horizontal="left"/>
    </xf>
    <xf numFmtId="0" fontId="46" fillId="10" borderId="0" xfId="0" applyFont="1" applyFill="1" applyBorder="1" applyAlignment="1">
      <alignment horizontal="center"/>
    </xf>
    <xf numFmtId="0" fontId="55" fillId="10" borderId="0" xfId="0" applyFont="1" applyFill="1" applyBorder="1" applyAlignment="1"/>
    <xf numFmtId="0" fontId="55" fillId="0" borderId="0" xfId="0" applyFont="1" applyBorder="1" applyAlignment="1"/>
    <xf numFmtId="0" fontId="56" fillId="0" borderId="0" xfId="0" applyFont="1" applyBorder="1" applyAlignment="1"/>
    <xf numFmtId="0" fontId="38" fillId="0" borderId="0" xfId="0" applyFont="1" applyBorder="1" applyAlignment="1" applyProtection="1">
      <protection locked="0"/>
    </xf>
    <xf numFmtId="0" fontId="53" fillId="10" borderId="4" xfId="0" applyFont="1" applyFill="1" applyBorder="1" applyAlignment="1">
      <alignment horizontal="left"/>
    </xf>
    <xf numFmtId="0" fontId="36" fillId="0" borderId="16" xfId="0" applyFont="1" applyBorder="1" applyAlignment="1">
      <alignment horizontal="center"/>
    </xf>
    <xf numFmtId="0" fontId="57" fillId="10" borderId="0" xfId="0" applyFont="1" applyFill="1" applyBorder="1" applyAlignment="1">
      <alignment horizontal="center"/>
    </xf>
    <xf numFmtId="0" fontId="58" fillId="10" borderId="0" xfId="0" applyFont="1" applyFill="1" applyBorder="1" applyAlignment="1">
      <alignment horizontal="left"/>
    </xf>
    <xf numFmtId="0" fontId="59" fillId="10" borderId="0" xfId="0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10" borderId="0" xfId="0" applyFont="1" applyFill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6" fillId="10" borderId="18" xfId="0" applyFont="1" applyFill="1" applyBorder="1" applyAlignment="1">
      <alignment horizontal="center"/>
    </xf>
    <xf numFmtId="0" fontId="57" fillId="10" borderId="0" xfId="0" applyFont="1" applyFill="1" applyBorder="1" applyAlignment="1">
      <alignment horizontal="center" vertical="center" wrapText="1"/>
    </xf>
    <xf numFmtId="0" fontId="36" fillId="10" borderId="17" xfId="0" applyFont="1" applyFill="1" applyBorder="1" applyAlignment="1">
      <alignment horizontal="center" textRotation="90"/>
    </xf>
    <xf numFmtId="0" fontId="36" fillId="10" borderId="16" xfId="0" applyFont="1" applyFill="1" applyBorder="1" applyAlignment="1">
      <alignment horizontal="center"/>
    </xf>
    <xf numFmtId="0" fontId="36" fillId="10" borderId="7" xfId="0" applyFont="1" applyFill="1" applyBorder="1" applyAlignment="1">
      <alignment horizontal="center" textRotation="90"/>
    </xf>
    <xf numFmtId="0" fontId="36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center"/>
    </xf>
    <xf numFmtId="3" fontId="27" fillId="0" borderId="0" xfId="0" applyNumberFormat="1" applyFont="1" applyBorder="1" applyAlignment="1">
      <alignment horizontal="center"/>
    </xf>
    <xf numFmtId="0" fontId="65" fillId="0" borderId="0" xfId="0" applyFont="1"/>
    <xf numFmtId="0" fontId="48" fillId="0" borderId="4" xfId="0" applyFont="1" applyBorder="1" applyAlignment="1"/>
    <xf numFmtId="0" fontId="63" fillId="10" borderId="0" xfId="0" applyFont="1" applyFill="1" applyBorder="1" applyAlignment="1"/>
    <xf numFmtId="0" fontId="48" fillId="10" borderId="3" xfId="0" applyFont="1" applyFill="1" applyBorder="1" applyAlignment="1">
      <alignment wrapText="1"/>
    </xf>
    <xf numFmtId="0" fontId="66" fillId="0" borderId="0" xfId="0" applyFont="1" applyAlignment="1"/>
    <xf numFmtId="0" fontId="48" fillId="10" borderId="4" xfId="0" applyFont="1" applyFill="1" applyBorder="1" applyAlignment="1">
      <alignment wrapText="1"/>
    </xf>
    <xf numFmtId="0" fontId="48" fillId="10" borderId="0" xfId="0" applyFont="1" applyFill="1" applyBorder="1" applyAlignment="1">
      <alignment wrapText="1"/>
    </xf>
    <xf numFmtId="3" fontId="64" fillId="0" borderId="0" xfId="0" applyNumberFormat="1" applyFont="1" applyBorder="1" applyAlignment="1">
      <alignment horizontal="center"/>
    </xf>
    <xf numFmtId="0" fontId="57" fillId="10" borderId="0" xfId="0" applyFont="1" applyFill="1" applyBorder="1" applyAlignment="1"/>
    <xf numFmtId="0" fontId="55" fillId="10" borderId="0" xfId="0" applyFont="1" applyFill="1" applyBorder="1" applyAlignment="1">
      <alignment wrapText="1"/>
    </xf>
    <xf numFmtId="3" fontId="55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10" borderId="0" xfId="0" applyFont="1" applyFill="1" applyBorder="1" applyAlignment="1">
      <alignment horizontal="center"/>
    </xf>
    <xf numFmtId="3" fontId="56" fillId="0" borderId="0" xfId="0" applyNumberFormat="1" applyFont="1" applyBorder="1" applyAlignment="1">
      <alignment horizontal="center"/>
    </xf>
    <xf numFmtId="0" fontId="38" fillId="0" borderId="0" xfId="0" applyFont="1" applyAlignment="1"/>
    <xf numFmtId="0" fontId="67" fillId="10" borderId="0" xfId="0" applyFont="1" applyFill="1" applyBorder="1" applyAlignment="1">
      <alignment wrapText="1"/>
    </xf>
    <xf numFmtId="3" fontId="36" fillId="10" borderId="0" xfId="0" applyNumberFormat="1" applyFont="1" applyFill="1" applyBorder="1" applyAlignment="1">
      <alignment horizontal="center"/>
    </xf>
    <xf numFmtId="0" fontId="39" fillId="0" borderId="0" xfId="0" applyFont="1" applyBorder="1" applyAlignment="1"/>
    <xf numFmtId="0" fontId="39" fillId="10" borderId="0" xfId="0" applyFont="1" applyFill="1" applyBorder="1" applyAlignment="1"/>
    <xf numFmtId="3" fontId="36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10" borderId="0" xfId="0" applyFont="1" applyFill="1" applyBorder="1" applyAlignment="1">
      <alignment horizontal="center"/>
    </xf>
    <xf numFmtId="0" fontId="14" fillId="0" borderId="0" xfId="0" applyFont="1" applyBorder="1" applyAlignment="1"/>
    <xf numFmtId="0" fontId="66" fillId="10" borderId="0" xfId="0" applyFont="1" applyFill="1" applyBorder="1" applyAlignment="1">
      <alignment horizontal="left"/>
    </xf>
    <xf numFmtId="0" fontId="38" fillId="10" borderId="0" xfId="0" applyFont="1" applyFill="1" applyBorder="1" applyAlignment="1"/>
    <xf numFmtId="0" fontId="66" fillId="10" borderId="0" xfId="0" applyFont="1" applyFill="1" applyBorder="1" applyAlignment="1"/>
    <xf numFmtId="0" fontId="44" fillId="12" borderId="28" xfId="0" applyFont="1" applyFill="1" applyBorder="1" applyAlignment="1">
      <alignment horizontal="center"/>
    </xf>
    <xf numFmtId="0" fontId="44" fillId="12" borderId="29" xfId="0" applyFont="1" applyFill="1" applyBorder="1" applyAlignment="1">
      <alignment horizontal="center"/>
    </xf>
    <xf numFmtId="0" fontId="40" fillId="12" borderId="30" xfId="0" applyFont="1" applyFill="1" applyBorder="1" applyAlignment="1">
      <alignment horizontal="center"/>
    </xf>
    <xf numFmtId="0" fontId="44" fillId="13" borderId="28" xfId="0" applyFont="1" applyFill="1" applyBorder="1" applyAlignment="1">
      <alignment horizontal="center"/>
    </xf>
    <xf numFmtId="0" fontId="44" fillId="13" borderId="29" xfId="0" applyFont="1" applyFill="1" applyBorder="1" applyAlignment="1">
      <alignment horizontal="center"/>
    </xf>
    <xf numFmtId="0" fontId="40" fillId="12" borderId="31" xfId="0" applyFont="1" applyFill="1" applyBorder="1" applyAlignment="1">
      <alignment horizontal="center"/>
    </xf>
    <xf numFmtId="0" fontId="44" fillId="12" borderId="32" xfId="0" applyFont="1" applyFill="1" applyBorder="1" applyAlignment="1">
      <alignment horizontal="center"/>
    </xf>
    <xf numFmtId="0" fontId="44" fillId="12" borderId="22" xfId="0" applyFont="1" applyFill="1" applyBorder="1" applyAlignment="1">
      <alignment horizontal="center"/>
    </xf>
    <xf numFmtId="0" fontId="44" fillId="12" borderId="36" xfId="0" applyFont="1" applyFill="1" applyBorder="1" applyAlignment="1">
      <alignment horizontal="center"/>
    </xf>
    <xf numFmtId="0" fontId="44" fillId="12" borderId="14" xfId="0" applyFont="1" applyFill="1" applyBorder="1" applyAlignment="1">
      <alignment horizontal="center"/>
    </xf>
    <xf numFmtId="0" fontId="44" fillId="12" borderId="40" xfId="0" applyFont="1" applyFill="1" applyBorder="1" applyAlignment="1">
      <alignment horizontal="center"/>
    </xf>
    <xf numFmtId="0" fontId="44" fillId="13" borderId="14" xfId="0" applyFont="1" applyFill="1" applyBorder="1" applyAlignment="1">
      <alignment horizontal="center"/>
    </xf>
    <xf numFmtId="0" fontId="40" fillId="12" borderId="41" xfId="0" applyFont="1" applyFill="1" applyBorder="1" applyAlignment="1">
      <alignment horizontal="center"/>
    </xf>
    <xf numFmtId="0" fontId="40" fillId="12" borderId="15" xfId="0" applyFont="1" applyFill="1" applyBorder="1" applyAlignment="1">
      <alignment horizontal="center"/>
    </xf>
    <xf numFmtId="0" fontId="44" fillId="12" borderId="42" xfId="0" applyFont="1" applyFill="1" applyBorder="1" applyAlignment="1">
      <alignment horizontal="center"/>
    </xf>
    <xf numFmtId="0" fontId="44" fillId="12" borderId="43" xfId="0" applyFont="1" applyFill="1" applyBorder="1" applyAlignment="1">
      <alignment horizontal="center"/>
    </xf>
    <xf numFmtId="0" fontId="44" fillId="12" borderId="21" xfId="0" applyFont="1" applyFill="1" applyBorder="1" applyAlignment="1">
      <alignment horizontal="center"/>
    </xf>
    <xf numFmtId="0" fontId="40" fillId="12" borderId="23" xfId="0" applyFont="1" applyFill="1" applyBorder="1" applyAlignment="1">
      <alignment horizontal="center"/>
    </xf>
    <xf numFmtId="0" fontId="40" fillId="12" borderId="24" xfId="0" applyFont="1" applyFill="1" applyBorder="1" applyAlignment="1">
      <alignment horizontal="center"/>
    </xf>
    <xf numFmtId="0" fontId="44" fillId="12" borderId="25" xfId="0" applyFont="1" applyFill="1" applyBorder="1" applyAlignment="1">
      <alignment horizontal="center"/>
    </xf>
    <xf numFmtId="0" fontId="44" fillId="12" borderId="9" xfId="0" applyFont="1" applyFill="1" applyBorder="1" applyAlignment="1">
      <alignment horizontal="center"/>
    </xf>
    <xf numFmtId="0" fontId="39" fillId="12" borderId="28" xfId="0" applyFont="1" applyFill="1" applyBorder="1"/>
    <xf numFmtId="0" fontId="39" fillId="12" borderId="29" xfId="0" applyFont="1" applyFill="1" applyBorder="1"/>
    <xf numFmtId="0" fontId="50" fillId="12" borderId="30" xfId="0" applyFont="1" applyFill="1" applyBorder="1"/>
    <xf numFmtId="0" fontId="38" fillId="13" borderId="28" xfId="0" applyFont="1" applyFill="1" applyBorder="1"/>
    <xf numFmtId="0" fontId="38" fillId="13" borderId="29" xfId="0" applyFont="1" applyFill="1" applyBorder="1" applyAlignment="1">
      <alignment horizontal="center"/>
    </xf>
    <xf numFmtId="0" fontId="38" fillId="12" borderId="29" xfId="0" applyFont="1" applyFill="1" applyBorder="1" applyAlignment="1">
      <alignment horizontal="center"/>
    </xf>
    <xf numFmtId="0" fontId="36" fillId="12" borderId="31" xfId="0" applyFont="1" applyFill="1" applyBorder="1" applyAlignment="1">
      <alignment horizontal="center"/>
    </xf>
    <xf numFmtId="0" fontId="39" fillId="12" borderId="32" xfId="0" applyFont="1" applyFill="1" applyBorder="1"/>
    <xf numFmtId="0" fontId="44" fillId="12" borderId="50" xfId="0" applyFont="1" applyFill="1" applyBorder="1" applyAlignment="1">
      <alignment horizontal="center"/>
    </xf>
    <xf numFmtId="0" fontId="44" fillId="12" borderId="51" xfId="0" applyFont="1" applyFill="1" applyBorder="1" applyAlignment="1">
      <alignment horizontal="center"/>
    </xf>
    <xf numFmtId="0" fontId="40" fillId="12" borderId="52" xfId="0" applyFont="1" applyFill="1" applyBorder="1" applyAlignment="1">
      <alignment horizontal="center"/>
    </xf>
    <xf numFmtId="0" fontId="40" fillId="12" borderId="53" xfId="0" applyFont="1" applyFill="1" applyBorder="1" applyAlignment="1">
      <alignment horizontal="center"/>
    </xf>
    <xf numFmtId="0" fontId="44" fillId="12" borderId="54" xfId="0" applyFont="1" applyFill="1" applyBorder="1" applyAlignment="1">
      <alignment horizontal="center"/>
    </xf>
    <xf numFmtId="0" fontId="44" fillId="12" borderId="13" xfId="0" applyFont="1" applyFill="1" applyBorder="1" applyAlignment="1">
      <alignment horizontal="center"/>
    </xf>
    <xf numFmtId="0" fontId="44" fillId="12" borderId="55" xfId="0" applyFont="1" applyFill="1" applyBorder="1" applyAlignment="1">
      <alignment horizontal="center"/>
    </xf>
    <xf numFmtId="0" fontId="44" fillId="12" borderId="37" xfId="0" applyFont="1" applyFill="1" applyBorder="1" applyAlignment="1">
      <alignment horizontal="center"/>
    </xf>
    <xf numFmtId="0" fontId="44" fillId="12" borderId="59" xfId="0" applyFont="1" applyFill="1" applyBorder="1" applyAlignment="1">
      <alignment horizontal="center"/>
    </xf>
    <xf numFmtId="0" fontId="40" fillId="12" borderId="44" xfId="0" applyFont="1" applyFill="1" applyBorder="1" applyAlignment="1">
      <alignment horizontal="center"/>
    </xf>
    <xf numFmtId="0" fontId="40" fillId="12" borderId="45" xfId="0" applyFont="1" applyFill="1" applyBorder="1" applyAlignment="1">
      <alignment horizontal="center"/>
    </xf>
    <xf numFmtId="0" fontId="44" fillId="12" borderId="46" xfId="0" applyFont="1" applyFill="1" applyBorder="1" applyAlignment="1">
      <alignment horizontal="center"/>
    </xf>
    <xf numFmtId="0" fontId="38" fillId="12" borderId="21" xfId="0" applyFont="1" applyFill="1" applyBorder="1" applyAlignment="1">
      <alignment horizontal="center"/>
    </xf>
    <xf numFmtId="0" fontId="38" fillId="12" borderId="22" xfId="0" applyFont="1" applyFill="1" applyBorder="1" applyAlignment="1">
      <alignment horizontal="center"/>
    </xf>
    <xf numFmtId="0" fontId="36" fillId="14" borderId="23" xfId="0" applyFont="1" applyFill="1" applyBorder="1" applyAlignment="1">
      <alignment horizontal="center"/>
    </xf>
    <xf numFmtId="0" fontId="38" fillId="14" borderId="21" xfId="0" applyFont="1" applyFill="1" applyBorder="1" applyAlignment="1">
      <alignment horizontal="center"/>
    </xf>
    <xf numFmtId="0" fontId="38" fillId="14" borderId="22" xfId="0" applyFont="1" applyFill="1" applyBorder="1" applyAlignment="1">
      <alignment horizontal="center"/>
    </xf>
    <xf numFmtId="0" fontId="36" fillId="14" borderId="24" xfId="0" applyFont="1" applyFill="1" applyBorder="1" applyAlignment="1">
      <alignment horizontal="center"/>
    </xf>
    <xf numFmtId="0" fontId="38" fillId="14" borderId="25" xfId="0" applyFont="1" applyFill="1" applyBorder="1" applyAlignment="1">
      <alignment horizontal="center"/>
    </xf>
    <xf numFmtId="0" fontId="38" fillId="12" borderId="28" xfId="0" applyFont="1" applyFill="1" applyBorder="1" applyAlignment="1">
      <alignment horizontal="center"/>
    </xf>
    <xf numFmtId="0" fontId="36" fillId="14" borderId="30" xfId="0" applyFont="1" applyFill="1" applyBorder="1" applyAlignment="1">
      <alignment horizontal="center"/>
    </xf>
    <xf numFmtId="0" fontId="38" fillId="14" borderId="28" xfId="0" applyFont="1" applyFill="1" applyBorder="1" applyAlignment="1">
      <alignment horizontal="center"/>
    </xf>
    <xf numFmtId="0" fontId="38" fillId="14" borderId="29" xfId="0" applyFont="1" applyFill="1" applyBorder="1" applyAlignment="1">
      <alignment horizontal="center"/>
    </xf>
    <xf numFmtId="0" fontId="36" fillId="14" borderId="31" xfId="0" applyFont="1" applyFill="1" applyBorder="1" applyAlignment="1">
      <alignment horizontal="center"/>
    </xf>
    <xf numFmtId="0" fontId="38" fillId="14" borderId="32" xfId="0" applyFont="1" applyFill="1" applyBorder="1" applyAlignment="1">
      <alignment horizontal="center"/>
    </xf>
    <xf numFmtId="0" fontId="38" fillId="13" borderId="32" xfId="0" applyFont="1" applyFill="1" applyBorder="1" applyAlignment="1">
      <alignment horizontal="center"/>
    </xf>
    <xf numFmtId="0" fontId="38" fillId="12" borderId="14" xfId="0" applyFont="1" applyFill="1" applyBorder="1" applyAlignment="1">
      <alignment horizontal="center"/>
    </xf>
    <xf numFmtId="0" fontId="43" fillId="15" borderId="39" xfId="0" applyFont="1" applyFill="1" applyBorder="1" applyAlignment="1">
      <alignment horizontal="left" wrapText="1"/>
    </xf>
    <xf numFmtId="0" fontId="43" fillId="15" borderId="33" xfId="0" applyFont="1" applyFill="1" applyBorder="1" applyAlignment="1"/>
    <xf numFmtId="0" fontId="37" fillId="16" borderId="4" xfId="0" applyFont="1" applyFill="1" applyBorder="1" applyAlignment="1">
      <alignment horizontal="left" wrapText="1"/>
    </xf>
    <xf numFmtId="0" fontId="41" fillId="16" borderId="4" xfId="0" applyFont="1" applyFill="1" applyBorder="1" applyAlignment="1">
      <alignment horizontal="left" wrapText="1"/>
    </xf>
    <xf numFmtId="0" fontId="53" fillId="16" borderId="4" xfId="0" applyFont="1" applyFill="1" applyBorder="1" applyAlignment="1">
      <alignment horizontal="left" wrapText="1"/>
    </xf>
    <xf numFmtId="0" fontId="40" fillId="16" borderId="4" xfId="0" applyFont="1" applyFill="1" applyBorder="1" applyAlignment="1">
      <alignment horizontal="center"/>
    </xf>
    <xf numFmtId="0" fontId="43" fillId="15" borderId="60" xfId="0" applyFont="1" applyFill="1" applyBorder="1" applyAlignment="1">
      <alignment horizontal="left" wrapText="1"/>
    </xf>
    <xf numFmtId="0" fontId="43" fillId="15" borderId="20" xfId="0" applyFont="1" applyFill="1" applyBorder="1" applyAlignment="1">
      <alignment horizontal="left" wrapText="1"/>
    </xf>
    <xf numFmtId="0" fontId="36" fillId="16" borderId="4" xfId="0" applyFont="1" applyFill="1" applyBorder="1" applyAlignment="1">
      <alignment horizontal="center"/>
    </xf>
    <xf numFmtId="3" fontId="27" fillId="16" borderId="4" xfId="0" applyNumberFormat="1" applyFont="1" applyFill="1" applyBorder="1" applyAlignment="1">
      <alignment horizontal="center"/>
    </xf>
    <xf numFmtId="3" fontId="27" fillId="16" borderId="16" xfId="0" applyNumberFormat="1" applyFont="1" applyFill="1" applyBorder="1" applyAlignment="1">
      <alignment horizontal="center"/>
    </xf>
    <xf numFmtId="3" fontId="27" fillId="17" borderId="4" xfId="0" applyNumberFormat="1" applyFont="1" applyFill="1" applyBorder="1" applyAlignment="1">
      <alignment horizontal="center"/>
    </xf>
    <xf numFmtId="3" fontId="27" fillId="17" borderId="17" xfId="0" applyNumberFormat="1" applyFont="1" applyFill="1" applyBorder="1" applyAlignment="1">
      <alignment horizontal="center"/>
    </xf>
    <xf numFmtId="3" fontId="27" fillId="17" borderId="16" xfId="0" applyNumberFormat="1" applyFont="1" applyFill="1" applyBorder="1" applyAlignment="1">
      <alignment horizontal="center"/>
    </xf>
    <xf numFmtId="3" fontId="27" fillId="17" borderId="6" xfId="0" applyNumberFormat="1" applyFont="1" applyFill="1" applyBorder="1" applyAlignment="1">
      <alignment horizontal="center"/>
    </xf>
    <xf numFmtId="3" fontId="27" fillId="17" borderId="69" xfId="0" applyNumberFormat="1" applyFont="1" applyFill="1" applyBorder="1" applyAlignment="1">
      <alignment horizontal="center"/>
    </xf>
    <xf numFmtId="3" fontId="27" fillId="17" borderId="18" xfId="0" applyNumberFormat="1" applyFont="1" applyFill="1" applyBorder="1" applyAlignment="1">
      <alignment horizontal="center"/>
    </xf>
    <xf numFmtId="3" fontId="64" fillId="17" borderId="16" xfId="0" applyNumberFormat="1" applyFont="1" applyFill="1" applyBorder="1" applyAlignment="1">
      <alignment horizontal="center"/>
    </xf>
    <xf numFmtId="0" fontId="40" fillId="16" borderId="58" xfId="0" applyFont="1" applyFill="1" applyBorder="1" applyAlignment="1">
      <alignment horizontal="center"/>
    </xf>
    <xf numFmtId="0" fontId="40" fillId="17" borderId="58" xfId="0" applyFont="1" applyFill="1" applyBorder="1" applyAlignment="1">
      <alignment horizontal="center"/>
    </xf>
    <xf numFmtId="0" fontId="40" fillId="17" borderId="4" xfId="0" applyFont="1" applyFill="1" applyBorder="1" applyAlignment="1">
      <alignment horizontal="center"/>
    </xf>
    <xf numFmtId="0" fontId="36" fillId="11" borderId="16" xfId="0" applyFont="1" applyFill="1" applyBorder="1" applyAlignment="1">
      <alignment horizontal="center"/>
    </xf>
    <xf numFmtId="0" fontId="36" fillId="9" borderId="4" xfId="0" applyFont="1" applyFill="1" applyBorder="1" applyAlignment="1">
      <alignment horizontal="center"/>
    </xf>
    <xf numFmtId="0" fontId="36" fillId="9" borderId="17" xfId="0" applyFont="1" applyFill="1" applyBorder="1" applyAlignment="1">
      <alignment horizontal="center"/>
    </xf>
    <xf numFmtId="0" fontId="36" fillId="9" borderId="16" xfId="0" applyFont="1" applyFill="1" applyBorder="1" applyAlignment="1">
      <alignment horizontal="center"/>
    </xf>
    <xf numFmtId="0" fontId="36" fillId="9" borderId="7" xfId="0" applyFont="1" applyFill="1" applyBorder="1" applyAlignment="1">
      <alignment horizontal="center"/>
    </xf>
    <xf numFmtId="0" fontId="36" fillId="9" borderId="18" xfId="0" applyFont="1" applyFill="1" applyBorder="1" applyAlignment="1">
      <alignment horizontal="center"/>
    </xf>
    <xf numFmtId="0" fontId="36" fillId="16" borderId="16" xfId="0" applyFont="1" applyFill="1" applyBorder="1" applyAlignment="1">
      <alignment horizontal="center"/>
    </xf>
    <xf numFmtId="0" fontId="36" fillId="17" borderId="4" xfId="0" applyFont="1" applyFill="1" applyBorder="1" applyAlignment="1">
      <alignment horizontal="center"/>
    </xf>
    <xf numFmtId="0" fontId="36" fillId="17" borderId="17" xfId="0" applyFont="1" applyFill="1" applyBorder="1" applyAlignment="1">
      <alignment horizontal="center"/>
    </xf>
    <xf numFmtId="0" fontId="36" fillId="17" borderId="16" xfId="0" applyFont="1" applyFill="1" applyBorder="1" applyAlignment="1">
      <alignment horizontal="center"/>
    </xf>
    <xf numFmtId="0" fontId="36" fillId="17" borderId="7" xfId="0" applyFont="1" applyFill="1" applyBorder="1" applyAlignment="1">
      <alignment horizontal="center"/>
    </xf>
    <xf numFmtId="0" fontId="36" fillId="17" borderId="18" xfId="0" applyFont="1" applyFill="1" applyBorder="1" applyAlignment="1">
      <alignment horizontal="center"/>
    </xf>
    <xf numFmtId="0" fontId="40" fillId="16" borderId="16" xfId="0" applyFont="1" applyFill="1" applyBorder="1" applyAlignment="1">
      <alignment horizontal="center"/>
    </xf>
    <xf numFmtId="0" fontId="40" fillId="17" borderId="17" xfId="0" applyFont="1" applyFill="1" applyBorder="1" applyAlignment="1">
      <alignment horizontal="center"/>
    </xf>
    <xf numFmtId="0" fontId="40" fillId="17" borderId="16" xfId="0" applyFont="1" applyFill="1" applyBorder="1" applyAlignment="1">
      <alignment horizontal="center"/>
    </xf>
    <xf numFmtId="0" fontId="40" fillId="17" borderId="7" xfId="0" applyFont="1" applyFill="1" applyBorder="1" applyAlignment="1">
      <alignment horizontal="center"/>
    </xf>
    <xf numFmtId="0" fontId="40" fillId="17" borderId="18" xfId="0" applyFont="1" applyFill="1" applyBorder="1" applyAlignment="1">
      <alignment horizontal="center"/>
    </xf>
    <xf numFmtId="0" fontId="40" fillId="18" borderId="4" xfId="0" applyFont="1" applyFill="1" applyBorder="1" applyAlignment="1">
      <alignment horizontal="center"/>
    </xf>
    <xf numFmtId="0" fontId="36" fillId="0" borderId="58" xfId="0" applyFont="1" applyBorder="1" applyAlignment="1">
      <alignment horizontal="center"/>
    </xf>
    <xf numFmtId="0" fontId="43" fillId="15" borderId="74" xfId="0" applyFont="1" applyFill="1" applyBorder="1" applyAlignment="1">
      <alignment horizontal="left" wrapText="1"/>
    </xf>
    <xf numFmtId="0" fontId="43" fillId="10" borderId="74" xfId="0" applyFont="1" applyFill="1" applyBorder="1" applyAlignment="1">
      <alignment horizontal="center"/>
    </xf>
    <xf numFmtId="0" fontId="37" fillId="16" borderId="58" xfId="0" applyFont="1" applyFill="1" applyBorder="1" applyAlignment="1">
      <alignment horizontal="left" wrapText="1"/>
    </xf>
    <xf numFmtId="0" fontId="36" fillId="19" borderId="4" xfId="0" applyFont="1" applyFill="1" applyBorder="1" applyAlignment="1">
      <alignment horizontal="center"/>
    </xf>
    <xf numFmtId="0" fontId="36" fillId="19" borderId="58" xfId="0" applyFont="1" applyFill="1" applyBorder="1" applyAlignment="1">
      <alignment horizontal="center"/>
    </xf>
    <xf numFmtId="0" fontId="53" fillId="20" borderId="4" xfId="0" applyFont="1" applyFill="1" applyBorder="1" applyAlignment="1">
      <alignment horizontal="left" wrapText="1"/>
    </xf>
    <xf numFmtId="0" fontId="48" fillId="10" borderId="75" xfId="0" applyFont="1" applyFill="1" applyBorder="1" applyAlignment="1">
      <alignment horizontal="left" wrapText="1"/>
    </xf>
    <xf numFmtId="0" fontId="48" fillId="10" borderId="47" xfId="0" applyFont="1" applyFill="1" applyBorder="1" applyAlignment="1">
      <alignment horizontal="center"/>
    </xf>
    <xf numFmtId="0" fontId="48" fillId="10" borderId="76" xfId="0" applyFont="1" applyFill="1" applyBorder="1" applyAlignment="1">
      <alignment horizontal="left" wrapText="1"/>
    </xf>
    <xf numFmtId="0" fontId="48" fillId="0" borderId="76" xfId="0" applyFont="1" applyBorder="1" applyAlignment="1">
      <alignment horizontal="left" wrapText="1"/>
    </xf>
    <xf numFmtId="0" fontId="40" fillId="0" borderId="73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53" fillId="16" borderId="3" xfId="0" applyFont="1" applyFill="1" applyBorder="1" applyAlignment="1">
      <alignment horizontal="left" wrapText="1"/>
    </xf>
    <xf numFmtId="0" fontId="36" fillId="16" borderId="3" xfId="0" applyFont="1" applyFill="1" applyBorder="1" applyAlignment="1">
      <alignment horizontal="center"/>
    </xf>
    <xf numFmtId="0" fontId="38" fillId="0" borderId="49" xfId="0" applyFont="1" applyBorder="1" applyAlignment="1">
      <alignment horizontal="center"/>
    </xf>
    <xf numFmtId="0" fontId="38" fillId="12" borderId="32" xfId="0" applyFont="1" applyFill="1" applyBorder="1" applyAlignment="1">
      <alignment horizontal="center"/>
    </xf>
    <xf numFmtId="0" fontId="38" fillId="13" borderId="28" xfId="0" applyFont="1" applyFill="1" applyBorder="1" applyAlignment="1">
      <alignment horizontal="center"/>
    </xf>
    <xf numFmtId="0" fontId="36" fillId="12" borderId="30" xfId="0" applyFont="1" applyFill="1" applyBorder="1" applyAlignment="1">
      <alignment horizontal="center"/>
    </xf>
    <xf numFmtId="0" fontId="48" fillId="0" borderId="35" xfId="0" applyFont="1" applyBorder="1" applyAlignment="1">
      <alignment horizontal="center"/>
    </xf>
    <xf numFmtId="0" fontId="0" fillId="0" borderId="0" xfId="0" applyFont="1"/>
    <xf numFmtId="0" fontId="36" fillId="0" borderId="38" xfId="0" applyFont="1" applyBorder="1" applyAlignment="1">
      <alignment horizontal="center"/>
    </xf>
    <xf numFmtId="0" fontId="38" fillId="0" borderId="37" xfId="0" applyFont="1" applyBorder="1" applyAlignment="1">
      <alignment horizontal="center"/>
    </xf>
    <xf numFmtId="0" fontId="38" fillId="0" borderId="36" xfId="0" applyFont="1" applyBorder="1" applyAlignment="1">
      <alignment horizontal="center"/>
    </xf>
    <xf numFmtId="0" fontId="38" fillId="12" borderId="36" xfId="0" applyFont="1" applyFill="1" applyBorder="1" applyAlignment="1">
      <alignment horizontal="center"/>
    </xf>
    <xf numFmtId="0" fontId="37" fillId="16" borderId="4" xfId="0" applyFont="1" applyFill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48" fillId="0" borderId="27" xfId="0" applyFont="1" applyBorder="1" applyAlignment="1">
      <alignment wrapText="1"/>
    </xf>
    <xf numFmtId="0" fontId="48" fillId="0" borderId="27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70" fillId="0" borderId="0" xfId="0" applyFont="1" applyAlignment="1">
      <alignment horizontal="center"/>
    </xf>
    <xf numFmtId="0" fontId="36" fillId="10" borderId="4" xfId="0" applyFont="1" applyFill="1" applyBorder="1" applyAlignment="1">
      <alignment horizontal="center"/>
    </xf>
    <xf numFmtId="0" fontId="36" fillId="10" borderId="4" xfId="0" applyFont="1" applyFill="1" applyBorder="1" applyAlignment="1">
      <alignment horizontal="center" textRotation="90"/>
    </xf>
    <xf numFmtId="0" fontId="40" fillId="10" borderId="4" xfId="0" applyFont="1" applyFill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6" fillId="10" borderId="0" xfId="0" applyFont="1" applyFill="1" applyBorder="1" applyAlignment="1">
      <alignment horizontal="center"/>
    </xf>
    <xf numFmtId="0" fontId="36" fillId="10" borderId="18" xfId="0" applyFont="1" applyFill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36" fillId="10" borderId="16" xfId="0" applyFont="1" applyFill="1" applyBorder="1" applyAlignment="1">
      <alignment horizontal="center"/>
    </xf>
    <xf numFmtId="0" fontId="48" fillId="10" borderId="78" xfId="0" applyFont="1" applyFill="1" applyBorder="1" applyAlignment="1">
      <alignment wrapText="1"/>
    </xf>
    <xf numFmtId="0" fontId="48" fillId="10" borderId="71" xfId="0" applyFont="1" applyFill="1" applyBorder="1" applyAlignment="1">
      <alignment wrapText="1"/>
    </xf>
    <xf numFmtId="0" fontId="48" fillId="0" borderId="68" xfId="0" applyFont="1" applyBorder="1" applyAlignment="1"/>
    <xf numFmtId="0" fontId="48" fillId="0" borderId="87" xfId="0" applyFont="1" applyBorder="1" applyAlignment="1"/>
    <xf numFmtId="3" fontId="27" fillId="16" borderId="92" xfId="0" applyNumberFormat="1" applyFont="1" applyFill="1" applyBorder="1" applyAlignment="1">
      <alignment horizontal="center"/>
    </xf>
    <xf numFmtId="3" fontId="27" fillId="17" borderId="92" xfId="0" applyNumberFormat="1" applyFont="1" applyFill="1" applyBorder="1" applyAlignment="1">
      <alignment horizontal="center"/>
    </xf>
    <xf numFmtId="3" fontId="64" fillId="17" borderId="92" xfId="0" applyNumberFormat="1" applyFont="1" applyFill="1" applyBorder="1" applyAlignment="1">
      <alignment horizontal="center"/>
    </xf>
    <xf numFmtId="3" fontId="27" fillId="17" borderId="77" xfId="0" applyNumberFormat="1" applyFont="1" applyFill="1" applyBorder="1" applyAlignment="1">
      <alignment horizontal="center"/>
    </xf>
    <xf numFmtId="3" fontId="27" fillId="17" borderId="93" xfId="0" applyNumberFormat="1" applyFont="1" applyFill="1" applyBorder="1" applyAlignment="1">
      <alignment horizontal="center"/>
    </xf>
    <xf numFmtId="3" fontId="27" fillId="17" borderId="81" xfId="0" applyNumberFormat="1" applyFont="1" applyFill="1" applyBorder="1" applyAlignment="1">
      <alignment horizontal="center"/>
    </xf>
    <xf numFmtId="3" fontId="27" fillId="17" borderId="94" xfId="0" applyNumberFormat="1" applyFont="1" applyFill="1" applyBorder="1" applyAlignment="1">
      <alignment horizontal="center"/>
    </xf>
    <xf numFmtId="3" fontId="27" fillId="17" borderId="95" xfId="0" applyNumberFormat="1" applyFont="1" applyFill="1" applyBorder="1" applyAlignment="1">
      <alignment horizontal="center"/>
    </xf>
    <xf numFmtId="3" fontId="27" fillId="17" borderId="3" xfId="0" applyNumberFormat="1" applyFont="1" applyFill="1" applyBorder="1" applyAlignment="1">
      <alignment horizontal="center"/>
    </xf>
    <xf numFmtId="3" fontId="27" fillId="16" borderId="3" xfId="0" applyNumberFormat="1" applyFont="1" applyFill="1" applyBorder="1" applyAlignment="1">
      <alignment horizontal="center"/>
    </xf>
    <xf numFmtId="3" fontId="27" fillId="16" borderId="5" xfId="0" applyNumberFormat="1" applyFont="1" applyFill="1" applyBorder="1" applyAlignment="1">
      <alignment horizontal="center"/>
    </xf>
    <xf numFmtId="3" fontId="27" fillId="16" borderId="81" xfId="0" applyNumberFormat="1" applyFont="1" applyFill="1" applyBorder="1" applyAlignment="1">
      <alignment horizontal="center"/>
    </xf>
    <xf numFmtId="0" fontId="36" fillId="10" borderId="44" xfId="0" applyFont="1" applyFill="1" applyBorder="1" applyAlignment="1">
      <alignment horizontal="center"/>
    </xf>
    <xf numFmtId="0" fontId="36" fillId="17" borderId="58" xfId="0" applyFont="1" applyFill="1" applyBorder="1" applyAlignment="1">
      <alignment horizontal="center"/>
    </xf>
    <xf numFmtId="0" fontId="36" fillId="19" borderId="16" xfId="0" applyFont="1" applyFill="1" applyBorder="1" applyAlignment="1">
      <alignment horizontal="center"/>
    </xf>
    <xf numFmtId="0" fontId="48" fillId="20" borderId="12" xfId="0" applyFont="1" applyFill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0" borderId="91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6" fillId="10" borderId="3" xfId="0" applyFont="1" applyFill="1" applyBorder="1" applyAlignment="1">
      <alignment horizontal="center" vertical="center"/>
    </xf>
    <xf numFmtId="0" fontId="37" fillId="10" borderId="3" xfId="0" applyFont="1" applyFill="1" applyBorder="1" applyAlignment="1">
      <alignment horizontal="left" vertical="center"/>
    </xf>
    <xf numFmtId="0" fontId="36" fillId="10" borderId="4" xfId="0" applyFont="1" applyFill="1" applyBorder="1" applyAlignment="1">
      <alignment horizontal="center"/>
    </xf>
    <xf numFmtId="0" fontId="36" fillId="10" borderId="5" xfId="0" applyFont="1" applyFill="1" applyBorder="1" applyAlignment="1">
      <alignment horizontal="center"/>
    </xf>
    <xf numFmtId="0" fontId="36" fillId="10" borderId="4" xfId="0" applyFont="1" applyFill="1" applyBorder="1" applyAlignment="1">
      <alignment horizontal="center" textRotation="90"/>
    </xf>
    <xf numFmtId="0" fontId="36" fillId="0" borderId="6" xfId="0" applyFont="1" applyBorder="1" applyAlignment="1">
      <alignment horizontal="center"/>
    </xf>
    <xf numFmtId="0" fontId="36" fillId="10" borderId="7" xfId="0" applyFont="1" applyFill="1" applyBorder="1" applyAlignment="1">
      <alignment horizontal="center"/>
    </xf>
    <xf numFmtId="0" fontId="46" fillId="10" borderId="0" xfId="0" applyFont="1" applyFill="1" applyBorder="1" applyAlignment="1">
      <alignment horizontal="center"/>
    </xf>
    <xf numFmtId="0" fontId="70" fillId="0" borderId="0" xfId="0" applyFont="1" applyAlignment="1">
      <alignment horizontal="left" wrapText="1"/>
    </xf>
    <xf numFmtId="0" fontId="36" fillId="0" borderId="16" xfId="0" applyFont="1" applyBorder="1" applyAlignment="1">
      <alignment horizontal="center"/>
    </xf>
    <xf numFmtId="0" fontId="36" fillId="0" borderId="67" xfId="0" applyFont="1" applyBorder="1" applyAlignment="1">
      <alignment horizontal="center"/>
    </xf>
    <xf numFmtId="0" fontId="40" fillId="10" borderId="4" xfId="0" applyFont="1" applyFill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0" fillId="10" borderId="0" xfId="0" applyFont="1" applyFill="1" applyBorder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30" fillId="10" borderId="0" xfId="0" applyFont="1" applyFill="1" applyBorder="1" applyAlignment="1">
      <alignment horizontal="center"/>
    </xf>
    <xf numFmtId="0" fontId="36" fillId="10" borderId="67" xfId="0" applyFont="1" applyFill="1" applyBorder="1" applyAlignment="1">
      <alignment horizontal="center"/>
    </xf>
    <xf numFmtId="0" fontId="36" fillId="10" borderId="68" xfId="0" applyFont="1" applyFill="1" applyBorder="1" applyAlignment="1">
      <alignment horizontal="center"/>
    </xf>
    <xf numFmtId="0" fontId="36" fillId="10" borderId="4" xfId="0" applyFont="1" applyFill="1" applyBorder="1" applyAlignment="1">
      <alignment horizontal="left" vertical="center" wrapText="1"/>
    </xf>
    <xf numFmtId="0" fontId="36" fillId="10" borderId="3" xfId="0" applyFont="1" applyFill="1" applyBorder="1" applyAlignment="1">
      <alignment horizontal="left" vertical="center" wrapText="1"/>
    </xf>
    <xf numFmtId="0" fontId="62" fillId="10" borderId="4" xfId="0" applyFont="1" applyFill="1" applyBorder="1" applyAlignment="1">
      <alignment horizontal="center" textRotation="90"/>
    </xf>
    <xf numFmtId="3" fontId="27" fillId="0" borderId="87" xfId="0" applyNumberFormat="1" applyFont="1" applyBorder="1" applyAlignment="1">
      <alignment horizontal="center"/>
    </xf>
    <xf numFmtId="3" fontId="27" fillId="0" borderId="86" xfId="0" applyNumberFormat="1" applyFont="1" applyBorder="1" applyAlignment="1">
      <alignment horizontal="center"/>
    </xf>
    <xf numFmtId="3" fontId="27" fillId="0" borderId="85" xfId="0" applyNumberFormat="1" applyFont="1" applyBorder="1" applyAlignment="1">
      <alignment horizontal="center"/>
    </xf>
    <xf numFmtId="3" fontId="27" fillId="0" borderId="84" xfId="0" applyNumberFormat="1" applyFont="1" applyBorder="1" applyAlignment="1">
      <alignment horizontal="center"/>
    </xf>
    <xf numFmtId="3" fontId="27" fillId="0" borderId="83" xfId="0" applyNumberFormat="1" applyFont="1" applyBorder="1" applyAlignment="1">
      <alignment horizontal="center"/>
    </xf>
    <xf numFmtId="3" fontId="27" fillId="0" borderId="16" xfId="0" applyNumberFormat="1" applyFont="1" applyBorder="1" applyAlignment="1">
      <alignment horizontal="center"/>
    </xf>
    <xf numFmtId="3" fontId="27" fillId="0" borderId="4" xfId="0" applyNumberFormat="1" applyFont="1" applyBorder="1" applyAlignment="1">
      <alignment horizontal="center"/>
    </xf>
    <xf numFmtId="3" fontId="27" fillId="0" borderId="7" xfId="0" applyNumberFormat="1" applyFont="1" applyBorder="1" applyAlignment="1">
      <alignment horizontal="center"/>
    </xf>
    <xf numFmtId="3" fontId="27" fillId="0" borderId="18" xfId="0" applyNumberFormat="1" applyFont="1" applyBorder="1" applyAlignment="1">
      <alignment horizontal="center"/>
    </xf>
    <xf numFmtId="3" fontId="27" fillId="0" borderId="17" xfId="0" applyNumberFormat="1" applyFont="1" applyBorder="1" applyAlignment="1">
      <alignment horizontal="center"/>
    </xf>
    <xf numFmtId="3" fontId="27" fillId="0" borderId="68" xfId="0" applyNumberFormat="1" applyFont="1" applyBorder="1" applyAlignment="1">
      <alignment horizontal="center"/>
    </xf>
    <xf numFmtId="3" fontId="27" fillId="0" borderId="67" xfId="0" applyNumberFormat="1" applyFont="1" applyBorder="1" applyAlignment="1">
      <alignment horizontal="center"/>
    </xf>
    <xf numFmtId="0" fontId="36" fillId="10" borderId="18" xfId="0" applyFont="1" applyFill="1" applyBorder="1" applyAlignment="1">
      <alignment horizontal="center"/>
    </xf>
    <xf numFmtId="3" fontId="27" fillId="0" borderId="72" xfId="0" applyNumberFormat="1" applyFont="1" applyBorder="1" applyAlignment="1">
      <alignment horizontal="center"/>
    </xf>
    <xf numFmtId="3" fontId="27" fillId="0" borderId="77" xfId="0" applyNumberFormat="1" applyFont="1" applyBorder="1" applyAlignment="1">
      <alignment horizontal="center"/>
    </xf>
    <xf numFmtId="3" fontId="27" fillId="0" borderId="81" xfId="0" applyNumberFormat="1" applyFont="1" applyBorder="1" applyAlignment="1">
      <alignment horizontal="center"/>
    </xf>
    <xf numFmtId="3" fontId="27" fillId="0" borderId="80" xfId="0" applyNumberFormat="1" applyFont="1" applyBorder="1" applyAlignment="1">
      <alignment horizontal="center"/>
    </xf>
    <xf numFmtId="3" fontId="27" fillId="0" borderId="78" xfId="0" applyNumberFormat="1" applyFont="1" applyBorder="1" applyAlignment="1">
      <alignment horizontal="center"/>
    </xf>
    <xf numFmtId="3" fontId="27" fillId="0" borderId="79" xfId="0" applyNumberFormat="1" applyFont="1" applyBorder="1" applyAlignment="1">
      <alignment horizontal="center"/>
    </xf>
    <xf numFmtId="3" fontId="27" fillId="0" borderId="5" xfId="0" applyNumberFormat="1" applyFont="1" applyBorder="1" applyAlignment="1">
      <alignment horizontal="center"/>
    </xf>
    <xf numFmtId="3" fontId="27" fillId="0" borderId="3" xfId="0" applyNumberFormat="1" applyFont="1" applyBorder="1" applyAlignment="1">
      <alignment horizontal="center"/>
    </xf>
    <xf numFmtId="3" fontId="27" fillId="0" borderId="82" xfId="0" applyNumberFormat="1" applyFont="1" applyBorder="1" applyAlignment="1">
      <alignment horizontal="center"/>
    </xf>
    <xf numFmtId="3" fontId="27" fillId="0" borderId="71" xfId="0" applyNumberFormat="1" applyFont="1" applyBorder="1" applyAlignment="1">
      <alignment horizontal="center"/>
    </xf>
    <xf numFmtId="3" fontId="27" fillId="0" borderId="70" xfId="0" applyNumberFormat="1" applyFont="1" applyBorder="1" applyAlignment="1">
      <alignment horizontal="center"/>
    </xf>
    <xf numFmtId="3" fontId="27" fillId="0" borderId="91" xfId="0" applyNumberFormat="1" applyFont="1" applyBorder="1" applyAlignment="1">
      <alignment horizontal="center"/>
    </xf>
    <xf numFmtId="3" fontId="27" fillId="0" borderId="58" xfId="0" applyNumberFormat="1" applyFont="1" applyBorder="1" applyAlignment="1">
      <alignment horizontal="center"/>
    </xf>
    <xf numFmtId="3" fontId="27" fillId="0" borderId="73" xfId="0" applyNumberFormat="1" applyFont="1" applyBorder="1" applyAlignment="1">
      <alignment horizontal="center"/>
    </xf>
    <xf numFmtId="3" fontId="27" fillId="15" borderId="90" xfId="0" applyNumberFormat="1" applyFont="1" applyFill="1" applyBorder="1" applyAlignment="1">
      <alignment horizontal="center"/>
    </xf>
    <xf numFmtId="3" fontId="27" fillId="15" borderId="89" xfId="0" applyNumberFormat="1" applyFont="1" applyFill="1" applyBorder="1" applyAlignment="1">
      <alignment horizontal="center"/>
    </xf>
    <xf numFmtId="3" fontId="27" fillId="15" borderId="88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10" borderId="0" xfId="0" applyFont="1" applyFill="1" applyBorder="1" applyAlignment="1">
      <alignment horizontal="center"/>
    </xf>
    <xf numFmtId="3" fontId="27" fillId="15" borderId="4" xfId="0" applyNumberFormat="1" applyFont="1" applyFill="1" applyBorder="1" applyAlignment="1">
      <alignment horizontal="center"/>
    </xf>
  </cellXfs>
  <cellStyles count="36">
    <cellStyle name="Accent 1 14" xfId="1"/>
    <cellStyle name="Accent 1 5" xfId="2"/>
    <cellStyle name="Accent 13" xfId="3"/>
    <cellStyle name="Accent 2 15" xfId="4"/>
    <cellStyle name="Accent 2 6" xfId="5"/>
    <cellStyle name="Accent 3 16" xfId="6"/>
    <cellStyle name="Accent 3 7" xfId="7"/>
    <cellStyle name="Accent 4" xfId="8"/>
    <cellStyle name="Bad 10" xfId="9"/>
    <cellStyle name="Bad 8" xfId="10"/>
    <cellStyle name="Error 12" xfId="11"/>
    <cellStyle name="Error 9" xfId="12"/>
    <cellStyle name="Footnote 10" xfId="13"/>
    <cellStyle name="Footnote 5" xfId="14"/>
    <cellStyle name="Good 11" xfId="15"/>
    <cellStyle name="Good 8" xfId="16"/>
    <cellStyle name="Heading (user) 12" xfId="17"/>
    <cellStyle name="Heading 1 1" xfId="18"/>
    <cellStyle name="Heading 1 13" xfId="19"/>
    <cellStyle name="Heading 2 14" xfId="20"/>
    <cellStyle name="Heading 2 2" xfId="21"/>
    <cellStyle name="Hyperlink 15" xfId="22"/>
    <cellStyle name="Hyperlink 6" xfId="23"/>
    <cellStyle name="Neutral 16" xfId="24"/>
    <cellStyle name="Neutral 9" xfId="25"/>
    <cellStyle name="Normalny" xfId="0" builtinId="0"/>
    <cellStyle name="Normalny 2" xfId="26"/>
    <cellStyle name="Note 17" xfId="27"/>
    <cellStyle name="Note 4" xfId="28"/>
    <cellStyle name="Status 18" xfId="29"/>
    <cellStyle name="Status 7" xfId="30"/>
    <cellStyle name="Text 19" xfId="31"/>
    <cellStyle name="Text 3" xfId="32"/>
    <cellStyle name="Uwaga 2" xfId="33"/>
    <cellStyle name="Warning 11" xfId="34"/>
    <cellStyle name="Warning 20" xfId="3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DDDDDD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D9D9D9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6"/>
  <sheetViews>
    <sheetView showGridLines="0" view="pageBreakPreview" zoomScale="50" zoomScaleNormal="75" zoomScaleSheetLayoutView="50" zoomScalePageLayoutView="33" workbookViewId="0">
      <selection activeCell="Q8" sqref="Q8"/>
    </sheetView>
  </sheetViews>
  <sheetFormatPr defaultRowHeight="12.75" x14ac:dyDescent="0.2"/>
  <cols>
    <col min="1" max="1" width="8.140625" customWidth="1"/>
    <col min="2" max="2" width="111.7109375" customWidth="1"/>
    <col min="3" max="9" width="9.7109375" customWidth="1"/>
    <col min="10" max="10" width="9.7109375" style="1" customWidth="1"/>
    <col min="11" max="11" width="9.7109375" customWidth="1"/>
    <col min="12" max="39" width="8.7109375" customWidth="1"/>
    <col min="40" max="40" width="8.7109375" style="2" customWidth="1"/>
    <col min="41" max="43" width="8.7109375" customWidth="1"/>
    <col min="44" max="112" width="9.140625" customWidth="1"/>
    <col min="113" max="1025" width="8.28515625" customWidth="1"/>
  </cols>
  <sheetData>
    <row r="1" spans="1:50" s="3" customFormat="1" ht="45.75" customHeight="1" x14ac:dyDescent="0.45">
      <c r="B1" s="4" t="s">
        <v>0</v>
      </c>
      <c r="C1" s="404" t="s">
        <v>1</v>
      </c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5"/>
      <c r="AC1" s="5"/>
      <c r="AD1" s="5"/>
      <c r="AE1" s="399" t="s">
        <v>114</v>
      </c>
      <c r="AF1" s="399"/>
      <c r="AG1" s="399"/>
      <c r="AH1" s="399"/>
      <c r="AI1" s="399"/>
      <c r="AJ1" s="399"/>
      <c r="AK1" s="399"/>
      <c r="AL1" s="399"/>
      <c r="AM1" s="399"/>
      <c r="AN1" s="399"/>
      <c r="AO1" s="399"/>
      <c r="AP1" s="399"/>
      <c r="AQ1" s="399"/>
      <c r="AR1" s="358"/>
      <c r="AS1" s="358"/>
      <c r="AT1" s="358"/>
      <c r="AU1" s="358"/>
      <c r="AV1" s="358"/>
      <c r="AW1" s="358"/>
      <c r="AX1" s="358"/>
    </row>
    <row r="2" spans="1:50" s="3" customFormat="1" ht="34.15" customHeight="1" x14ac:dyDescent="0.45">
      <c r="B2" s="4" t="s">
        <v>2</v>
      </c>
      <c r="C2" s="405" t="s">
        <v>113</v>
      </c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5"/>
      <c r="AC2" s="5"/>
      <c r="AD2" s="5"/>
      <c r="AE2" s="399"/>
      <c r="AF2" s="399"/>
      <c r="AG2" s="399"/>
      <c r="AH2" s="399"/>
      <c r="AI2" s="399"/>
      <c r="AJ2" s="399"/>
      <c r="AK2" s="399"/>
      <c r="AL2" s="399"/>
      <c r="AM2" s="399"/>
      <c r="AN2" s="399"/>
      <c r="AO2" s="399"/>
      <c r="AP2" s="399"/>
      <c r="AQ2" s="399"/>
      <c r="AR2" s="358"/>
      <c r="AS2" s="358"/>
      <c r="AT2" s="358"/>
      <c r="AU2" s="358"/>
      <c r="AV2" s="358"/>
      <c r="AW2" s="358"/>
      <c r="AX2" s="358"/>
    </row>
    <row r="3" spans="1:50" s="3" customFormat="1" ht="34.15" customHeight="1" x14ac:dyDescent="0.45">
      <c r="B3" s="8" t="s">
        <v>4</v>
      </c>
      <c r="C3" s="406" t="s">
        <v>112</v>
      </c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5"/>
      <c r="AC3" s="5"/>
      <c r="AD3" s="5"/>
      <c r="AE3" s="399"/>
      <c r="AF3" s="399"/>
      <c r="AG3" s="399"/>
      <c r="AH3" s="399"/>
      <c r="AI3" s="399"/>
      <c r="AJ3" s="399"/>
      <c r="AK3" s="399"/>
      <c r="AL3" s="399"/>
      <c r="AM3" s="399"/>
      <c r="AN3" s="399"/>
      <c r="AO3" s="399"/>
      <c r="AP3" s="399"/>
      <c r="AQ3" s="399"/>
      <c r="AR3" s="358"/>
      <c r="AS3" s="358"/>
      <c r="AT3" s="358"/>
      <c r="AU3" s="358"/>
      <c r="AV3" s="358"/>
      <c r="AW3" s="358"/>
      <c r="AX3" s="358"/>
    </row>
    <row r="4" spans="1:50" s="3" customFormat="1" ht="33.75" customHeight="1" x14ac:dyDescent="0.45">
      <c r="A4" s="9" t="s">
        <v>6</v>
      </c>
      <c r="B4" s="10"/>
      <c r="C4" s="407" t="s">
        <v>111</v>
      </c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8"/>
    </row>
    <row r="5" spans="1:50" ht="14.25" customHeight="1" x14ac:dyDescent="0.2">
      <c r="A5" s="11"/>
      <c r="B5" s="12"/>
      <c r="C5" s="13"/>
      <c r="D5" s="13"/>
      <c r="E5" s="13"/>
      <c r="F5" s="13"/>
      <c r="G5" s="13"/>
      <c r="H5" s="13"/>
      <c r="I5" s="13"/>
      <c r="J5" s="14"/>
      <c r="K5" s="13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6"/>
      <c r="AM5" s="16"/>
      <c r="AN5" s="17"/>
      <c r="AO5" s="16"/>
      <c r="AP5" s="16"/>
      <c r="AQ5" s="16"/>
      <c r="AR5" s="18"/>
    </row>
    <row r="6" spans="1:50" s="21" customFormat="1" ht="40.15" customHeight="1" x14ac:dyDescent="0.35">
      <c r="A6" s="391" t="s">
        <v>8</v>
      </c>
      <c r="B6" s="392" t="s">
        <v>9</v>
      </c>
      <c r="C6" s="393" t="s">
        <v>10</v>
      </c>
      <c r="D6" s="393"/>
      <c r="E6" s="393"/>
      <c r="F6" s="393"/>
      <c r="G6" s="393"/>
      <c r="H6" s="393"/>
      <c r="I6" s="393"/>
      <c r="J6" s="393"/>
      <c r="K6" s="393"/>
      <c r="L6" s="394" t="s">
        <v>11</v>
      </c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  <c r="AD6" s="394"/>
      <c r="AE6" s="394"/>
      <c r="AF6" s="394"/>
      <c r="AG6" s="394"/>
      <c r="AH6" s="394"/>
      <c r="AI6" s="394"/>
      <c r="AJ6" s="394"/>
      <c r="AK6" s="394"/>
      <c r="AL6" s="394"/>
      <c r="AM6" s="394"/>
      <c r="AN6" s="394"/>
      <c r="AO6" s="394"/>
      <c r="AP6" s="394"/>
      <c r="AQ6" s="394"/>
      <c r="AR6" s="20"/>
    </row>
    <row r="7" spans="1:50" s="21" customFormat="1" ht="40.15" customHeight="1" x14ac:dyDescent="0.35">
      <c r="A7" s="391"/>
      <c r="B7" s="392"/>
      <c r="C7" s="395" t="s">
        <v>12</v>
      </c>
      <c r="D7" s="395" t="s">
        <v>13</v>
      </c>
      <c r="E7" s="395" t="s">
        <v>14</v>
      </c>
      <c r="F7" s="393" t="s">
        <v>15</v>
      </c>
      <c r="G7" s="393"/>
      <c r="H7" s="393"/>
      <c r="I7" s="393"/>
      <c r="J7" s="393"/>
      <c r="K7" s="393"/>
      <c r="L7" s="396" t="s">
        <v>16</v>
      </c>
      <c r="M7" s="396"/>
      <c r="N7" s="396"/>
      <c r="O7" s="396"/>
      <c r="P7" s="396"/>
      <c r="Q7" s="396"/>
      <c r="R7" s="396"/>
      <c r="S7" s="396"/>
      <c r="T7" s="397" t="s">
        <v>17</v>
      </c>
      <c r="U7" s="397"/>
      <c r="V7" s="397"/>
      <c r="W7" s="397"/>
      <c r="X7" s="397"/>
      <c r="Y7" s="397"/>
      <c r="Z7" s="397"/>
      <c r="AA7" s="397"/>
      <c r="AB7" s="397" t="s">
        <v>18</v>
      </c>
      <c r="AC7" s="397"/>
      <c r="AD7" s="397"/>
      <c r="AE7" s="397"/>
      <c r="AF7" s="397"/>
      <c r="AG7" s="397"/>
      <c r="AH7" s="397"/>
      <c r="AI7" s="397"/>
      <c r="AJ7" s="393" t="s">
        <v>19</v>
      </c>
      <c r="AK7" s="393"/>
      <c r="AL7" s="393"/>
      <c r="AM7" s="393"/>
      <c r="AN7" s="393"/>
      <c r="AO7" s="393"/>
      <c r="AP7" s="393"/>
      <c r="AQ7" s="393"/>
      <c r="AR7" s="23"/>
    </row>
    <row r="8" spans="1:50" s="21" customFormat="1" ht="97.5" customHeight="1" x14ac:dyDescent="0.35">
      <c r="A8" s="391"/>
      <c r="B8" s="392"/>
      <c r="C8" s="395"/>
      <c r="D8" s="395"/>
      <c r="E8" s="395"/>
      <c r="F8" s="359" t="s">
        <v>20</v>
      </c>
      <c r="G8" s="359" t="s">
        <v>21</v>
      </c>
      <c r="H8" s="359" t="s">
        <v>22</v>
      </c>
      <c r="I8" s="359" t="s">
        <v>23</v>
      </c>
      <c r="J8" s="366" t="s">
        <v>24</v>
      </c>
      <c r="K8" s="359" t="s">
        <v>25</v>
      </c>
      <c r="L8" s="25" t="s">
        <v>20</v>
      </c>
      <c r="M8" s="26" t="s">
        <v>21</v>
      </c>
      <c r="N8" s="26" t="s">
        <v>22</v>
      </c>
      <c r="O8" s="26" t="s">
        <v>23</v>
      </c>
      <c r="P8" s="26" t="s">
        <v>24</v>
      </c>
      <c r="Q8" s="26" t="s">
        <v>25</v>
      </c>
      <c r="R8" s="27" t="s">
        <v>26</v>
      </c>
      <c r="S8" s="28" t="s">
        <v>14</v>
      </c>
      <c r="T8" s="29" t="s">
        <v>20</v>
      </c>
      <c r="U8" s="30" t="s">
        <v>27</v>
      </c>
      <c r="V8" s="30" t="s">
        <v>22</v>
      </c>
      <c r="W8" s="30" t="s">
        <v>23</v>
      </c>
      <c r="X8" s="26" t="s">
        <v>24</v>
      </c>
      <c r="Y8" s="30" t="s">
        <v>25</v>
      </c>
      <c r="Z8" s="27" t="s">
        <v>26</v>
      </c>
      <c r="AA8" s="31" t="s">
        <v>14</v>
      </c>
      <c r="AB8" s="32" t="s">
        <v>20</v>
      </c>
      <c r="AC8" s="33" t="s">
        <v>21</v>
      </c>
      <c r="AD8" s="33" t="s">
        <v>22</v>
      </c>
      <c r="AE8" s="33" t="s">
        <v>23</v>
      </c>
      <c r="AF8" s="34" t="s">
        <v>24</v>
      </c>
      <c r="AG8" s="33" t="s">
        <v>25</v>
      </c>
      <c r="AH8" s="35" t="s">
        <v>26</v>
      </c>
      <c r="AI8" s="36" t="s">
        <v>14</v>
      </c>
      <c r="AJ8" s="359" t="s">
        <v>20</v>
      </c>
      <c r="AK8" s="33" t="s">
        <v>21</v>
      </c>
      <c r="AL8" s="33" t="s">
        <v>22</v>
      </c>
      <c r="AM8" s="33" t="s">
        <v>23</v>
      </c>
      <c r="AN8" s="37" t="s">
        <v>24</v>
      </c>
      <c r="AO8" s="33" t="s">
        <v>25</v>
      </c>
      <c r="AP8" s="38" t="s">
        <v>26</v>
      </c>
      <c r="AQ8" s="39" t="s">
        <v>14</v>
      </c>
      <c r="AR8" s="20"/>
    </row>
    <row r="9" spans="1:50" s="21" customFormat="1" ht="40.15" customHeight="1" x14ac:dyDescent="0.35">
      <c r="A9" s="353" t="s">
        <v>107</v>
      </c>
      <c r="B9" s="291" t="s">
        <v>28</v>
      </c>
      <c r="C9" s="297">
        <f>SUM(F9,G9,J9,K9,)</f>
        <v>550</v>
      </c>
      <c r="D9" s="297">
        <f>SUM(F9,G9,J9)</f>
        <v>310</v>
      </c>
      <c r="E9" s="297">
        <f t="shared" ref="E9:E17" si="0">SUM(S9,AA9,AI9,AQ9)</f>
        <v>22</v>
      </c>
      <c r="F9" s="297">
        <f t="shared" ref="F9:F30" si="1">SUM(L9,T9,AB9,AJ9)</f>
        <v>20</v>
      </c>
      <c r="G9" s="297">
        <f t="shared" ref="G9:G30" si="2">SUM(M9,U9,AC9,AK9)</f>
        <v>240</v>
      </c>
      <c r="H9" s="297">
        <f t="shared" ref="H9:H30" si="3">SUM(N9,V9,AD9,AL9)</f>
        <v>0</v>
      </c>
      <c r="I9" s="297">
        <f t="shared" ref="I9:I30" si="4">SUM(O9,W9,AF9,AM9)</f>
        <v>0</v>
      </c>
      <c r="J9" s="297">
        <f t="shared" ref="J9:J30" si="5">SUM(P9,X9,AF9,AN9)</f>
        <v>50</v>
      </c>
      <c r="K9" s="297">
        <f t="shared" ref="K9:K30" si="6">SUM(Q9,Y9,AG9,AO9)</f>
        <v>240</v>
      </c>
      <c r="L9" s="316">
        <f>SUM(L10:L17)</f>
        <v>10</v>
      </c>
      <c r="M9" s="297">
        <f>SUM(M10:M17)</f>
        <v>90</v>
      </c>
      <c r="N9" s="297">
        <f>SUM(N10:N11)</f>
        <v>0</v>
      </c>
      <c r="O9" s="317">
        <f>SUM(O10:O11)</f>
        <v>0</v>
      </c>
      <c r="P9" s="317">
        <v>25</v>
      </c>
      <c r="Q9" s="317">
        <f>SUM(Q10:Q17)</f>
        <v>100</v>
      </c>
      <c r="R9" s="317">
        <f>COUNTIF(R10:R16,"E")</f>
        <v>1</v>
      </c>
      <c r="S9" s="318">
        <f>SUM(S10:S17)</f>
        <v>9</v>
      </c>
      <c r="T9" s="319">
        <f>SUM(T10:T17)</f>
        <v>10</v>
      </c>
      <c r="U9" s="317">
        <f>SUM(U10:U17)</f>
        <v>75</v>
      </c>
      <c r="V9" s="317">
        <f>SUM(V10:V10)</f>
        <v>0</v>
      </c>
      <c r="W9" s="317">
        <f>SUM(W10:W10)</f>
        <v>0</v>
      </c>
      <c r="X9" s="317">
        <f>SUM(X10:X17)</f>
        <v>25</v>
      </c>
      <c r="Y9" s="317">
        <f>SUM(Y10:Y17)</f>
        <v>90</v>
      </c>
      <c r="Z9" s="317">
        <f>COUNTIF(Z10:Z16,"E")</f>
        <v>0</v>
      </c>
      <c r="AA9" s="320">
        <f>SUM(AA10:AA17)</f>
        <v>8</v>
      </c>
      <c r="AB9" s="321">
        <f>SUM(AB10:AB17)</f>
        <v>0</v>
      </c>
      <c r="AC9" s="317">
        <f>SUM(AC10:AC17)</f>
        <v>45</v>
      </c>
      <c r="AD9" s="317">
        <f>SUM(AD10:AD10)</f>
        <v>0</v>
      </c>
      <c r="AE9" s="317">
        <f>SUM(AE10:AE10)</f>
        <v>0</v>
      </c>
      <c r="AF9" s="317">
        <f>SUM(AF10:AF10)</f>
        <v>0</v>
      </c>
      <c r="AG9" s="317">
        <f>SUM(AG10:AG17)</f>
        <v>30</v>
      </c>
      <c r="AH9" s="317">
        <f>COUNTIF(AH10:AH16,"E")</f>
        <v>0</v>
      </c>
      <c r="AI9" s="320">
        <f>SUM(AI10:AI17)</f>
        <v>3</v>
      </c>
      <c r="AJ9" s="321">
        <f>SUM(AJ10:AJ10)</f>
        <v>0</v>
      </c>
      <c r="AK9" s="317">
        <f>SUM(AK10:AK17)</f>
        <v>30</v>
      </c>
      <c r="AL9" s="317">
        <f>SUM(AL10:AL10)</f>
        <v>0</v>
      </c>
      <c r="AM9" s="317">
        <f>SUM(AM10:AM10)</f>
        <v>0</v>
      </c>
      <c r="AN9" s="309">
        <f>SUM(AN10:AN10)</f>
        <v>0</v>
      </c>
      <c r="AO9" s="297">
        <f>SUM(AO10:AO17)</f>
        <v>20</v>
      </c>
      <c r="AP9" s="297">
        <f>COUNTIF(AP10:AP16,"E")</f>
        <v>1</v>
      </c>
      <c r="AQ9" s="297">
        <f>SUM(AQ10:AQ16)</f>
        <v>2</v>
      </c>
      <c r="AR9" s="42"/>
    </row>
    <row r="10" spans="1:50" s="21" customFormat="1" ht="40.15" customHeight="1" x14ac:dyDescent="0.4">
      <c r="A10" s="43">
        <v>1</v>
      </c>
      <c r="B10" s="44" t="s">
        <v>29</v>
      </c>
      <c r="C10" s="359">
        <f t="shared" ref="C10:C17" si="7">SUM(F10,G10,H10,I10,J10,K10)</f>
        <v>50</v>
      </c>
      <c r="D10" s="361">
        <f t="shared" ref="D10:D17" si="8">SUM(F10:K10)-H10-K10</f>
        <v>25</v>
      </c>
      <c r="E10" s="359">
        <f t="shared" si="0"/>
        <v>2</v>
      </c>
      <c r="F10" s="297">
        <f t="shared" si="1"/>
        <v>0</v>
      </c>
      <c r="G10" s="297">
        <f t="shared" si="2"/>
        <v>25</v>
      </c>
      <c r="H10" s="297">
        <f t="shared" si="3"/>
        <v>0</v>
      </c>
      <c r="I10" s="297">
        <f t="shared" si="4"/>
        <v>0</v>
      </c>
      <c r="J10" s="297">
        <f t="shared" si="5"/>
        <v>0</v>
      </c>
      <c r="K10" s="297">
        <f t="shared" si="6"/>
        <v>25</v>
      </c>
      <c r="L10" s="46"/>
      <c r="M10" s="47">
        <v>25</v>
      </c>
      <c r="N10" s="47"/>
      <c r="O10" s="47"/>
      <c r="P10" s="47"/>
      <c r="Q10" s="47">
        <v>25</v>
      </c>
      <c r="R10" s="47" t="s">
        <v>30</v>
      </c>
      <c r="S10" s="48">
        <v>2</v>
      </c>
      <c r="T10" s="46"/>
      <c r="U10" s="47"/>
      <c r="V10" s="47"/>
      <c r="W10" s="47"/>
      <c r="X10" s="47" t="s">
        <v>6</v>
      </c>
      <c r="Y10" s="47"/>
      <c r="Z10" s="49"/>
      <c r="AA10" s="50"/>
      <c r="AB10" s="51"/>
      <c r="AC10" s="47"/>
      <c r="AD10" s="47"/>
      <c r="AE10" s="47"/>
      <c r="AF10" s="47"/>
      <c r="AG10" s="47"/>
      <c r="AH10" s="47"/>
      <c r="AI10" s="50"/>
      <c r="AJ10" s="51"/>
      <c r="AK10" s="47"/>
      <c r="AL10" s="47"/>
      <c r="AM10" s="47"/>
      <c r="AN10" s="47"/>
      <c r="AO10" s="47"/>
      <c r="AP10" s="47"/>
      <c r="AQ10" s="52"/>
      <c r="AR10" s="53"/>
    </row>
    <row r="11" spans="1:50" s="62" customFormat="1" ht="40.15" customHeight="1" x14ac:dyDescent="0.4">
      <c r="A11" s="54">
        <v>2</v>
      </c>
      <c r="B11" s="55" t="s">
        <v>31</v>
      </c>
      <c r="C11" s="359">
        <f t="shared" si="7"/>
        <v>75</v>
      </c>
      <c r="D11" s="361">
        <f t="shared" si="8"/>
        <v>40</v>
      </c>
      <c r="E11" s="359">
        <f t="shared" si="0"/>
        <v>3</v>
      </c>
      <c r="F11" s="297">
        <f t="shared" si="1"/>
        <v>10</v>
      </c>
      <c r="G11" s="297">
        <f t="shared" si="2"/>
        <v>30</v>
      </c>
      <c r="H11" s="297">
        <f t="shared" si="3"/>
        <v>0</v>
      </c>
      <c r="I11" s="297">
        <f t="shared" si="4"/>
        <v>0</v>
      </c>
      <c r="J11" s="297">
        <f t="shared" si="5"/>
        <v>0</v>
      </c>
      <c r="K11" s="297">
        <f t="shared" si="6"/>
        <v>35</v>
      </c>
      <c r="L11" s="233"/>
      <c r="M11" s="234"/>
      <c r="N11" s="234"/>
      <c r="O11" s="234"/>
      <c r="P11" s="234"/>
      <c r="Q11" s="234"/>
      <c r="R11" s="234"/>
      <c r="S11" s="235"/>
      <c r="T11" s="236">
        <v>10</v>
      </c>
      <c r="U11" s="237">
        <v>30</v>
      </c>
      <c r="V11" s="234"/>
      <c r="W11" s="234"/>
      <c r="X11" s="234"/>
      <c r="Y11" s="234">
        <v>35</v>
      </c>
      <c r="Z11" s="234" t="s">
        <v>32</v>
      </c>
      <c r="AA11" s="238">
        <v>3</v>
      </c>
      <c r="AB11" s="239"/>
      <c r="AC11" s="234"/>
      <c r="AD11" s="234"/>
      <c r="AE11" s="234"/>
      <c r="AF11" s="234"/>
      <c r="AG11" s="234"/>
      <c r="AH11" s="56"/>
      <c r="AI11" s="58"/>
      <c r="AJ11" s="59"/>
      <c r="AK11" s="56"/>
      <c r="AL11" s="56"/>
      <c r="AM11" s="56"/>
      <c r="AN11" s="56"/>
      <c r="AO11" s="56"/>
      <c r="AP11" s="56"/>
      <c r="AQ11" s="60"/>
      <c r="AR11" s="61"/>
    </row>
    <row r="12" spans="1:50" s="62" customFormat="1" ht="40.15" customHeight="1" x14ac:dyDescent="0.4">
      <c r="A12" s="54">
        <v>3</v>
      </c>
      <c r="B12" s="55" t="s">
        <v>100</v>
      </c>
      <c r="C12" s="359">
        <f t="shared" si="7"/>
        <v>50</v>
      </c>
      <c r="D12" s="361">
        <f t="shared" si="8"/>
        <v>30</v>
      </c>
      <c r="E12" s="359">
        <f t="shared" si="0"/>
        <v>2</v>
      </c>
      <c r="F12" s="297">
        <f t="shared" si="1"/>
        <v>10</v>
      </c>
      <c r="G12" s="297">
        <f t="shared" si="2"/>
        <v>20</v>
      </c>
      <c r="H12" s="297">
        <f t="shared" si="3"/>
        <v>0</v>
      </c>
      <c r="I12" s="297">
        <f t="shared" si="4"/>
        <v>0</v>
      </c>
      <c r="J12" s="297">
        <f t="shared" si="5"/>
        <v>0</v>
      </c>
      <c r="K12" s="297">
        <f t="shared" si="6"/>
        <v>20</v>
      </c>
      <c r="L12" s="233">
        <v>10</v>
      </c>
      <c r="M12" s="234">
        <v>20</v>
      </c>
      <c r="N12" s="234"/>
      <c r="O12" s="234"/>
      <c r="P12" s="234"/>
      <c r="Q12" s="234">
        <v>20</v>
      </c>
      <c r="R12" s="234" t="s">
        <v>32</v>
      </c>
      <c r="S12" s="235">
        <v>2</v>
      </c>
      <c r="T12" s="233"/>
      <c r="U12" s="234"/>
      <c r="V12" s="234"/>
      <c r="W12" s="234"/>
      <c r="X12" s="234"/>
      <c r="Y12" s="234"/>
      <c r="Z12" s="234"/>
      <c r="AA12" s="238"/>
      <c r="AB12" s="239"/>
      <c r="AC12" s="240"/>
      <c r="AD12" s="240"/>
      <c r="AE12" s="234"/>
      <c r="AF12" s="234"/>
      <c r="AG12" s="234"/>
      <c r="AH12" s="56"/>
      <c r="AI12" s="58"/>
      <c r="AJ12" s="59"/>
      <c r="AK12" s="47"/>
      <c r="AL12" s="47"/>
      <c r="AM12" s="63"/>
      <c r="AN12" s="63"/>
      <c r="AO12" s="56"/>
      <c r="AP12" s="64"/>
      <c r="AQ12" s="60"/>
      <c r="AR12" s="61"/>
    </row>
    <row r="13" spans="1:50" s="62" customFormat="1" ht="40.15" customHeight="1" x14ac:dyDescent="0.4">
      <c r="A13" s="65">
        <v>4</v>
      </c>
      <c r="B13" s="66" t="s">
        <v>33</v>
      </c>
      <c r="C13" s="359">
        <f t="shared" si="7"/>
        <v>25</v>
      </c>
      <c r="D13" s="361">
        <f t="shared" si="8"/>
        <v>15</v>
      </c>
      <c r="E13" s="359">
        <f t="shared" si="0"/>
        <v>1</v>
      </c>
      <c r="F13" s="297">
        <f t="shared" si="1"/>
        <v>0</v>
      </c>
      <c r="G13" s="297">
        <f t="shared" si="2"/>
        <v>15</v>
      </c>
      <c r="H13" s="297">
        <f t="shared" si="3"/>
        <v>0</v>
      </c>
      <c r="I13" s="297">
        <f t="shared" si="4"/>
        <v>0</v>
      </c>
      <c r="J13" s="297">
        <f t="shared" si="5"/>
        <v>0</v>
      </c>
      <c r="K13" s="297">
        <f t="shared" si="6"/>
        <v>10</v>
      </c>
      <c r="L13" s="233"/>
      <c r="M13" s="234"/>
      <c r="N13" s="234"/>
      <c r="O13" s="234"/>
      <c r="P13" s="234"/>
      <c r="Q13" s="234"/>
      <c r="R13" s="234"/>
      <c r="S13" s="235"/>
      <c r="T13" s="233"/>
      <c r="U13" s="237">
        <v>15</v>
      </c>
      <c r="V13" s="234"/>
      <c r="W13" s="234"/>
      <c r="X13" s="234"/>
      <c r="Y13" s="234">
        <v>10</v>
      </c>
      <c r="Z13" s="234" t="s">
        <v>32</v>
      </c>
      <c r="AA13" s="238">
        <v>1</v>
      </c>
      <c r="AB13" s="239"/>
      <c r="AC13" s="240"/>
      <c r="AD13" s="240"/>
      <c r="AE13" s="234"/>
      <c r="AF13" s="234"/>
      <c r="AG13" s="234"/>
      <c r="AH13" s="56"/>
      <c r="AI13" s="58"/>
      <c r="AJ13" s="59"/>
      <c r="AK13" s="47"/>
      <c r="AL13" s="47"/>
      <c r="AM13" s="63"/>
      <c r="AN13" s="63"/>
      <c r="AO13" s="56"/>
      <c r="AP13" s="64"/>
      <c r="AQ13" s="60"/>
      <c r="AR13" s="61"/>
    </row>
    <row r="14" spans="1:50" s="62" customFormat="1" ht="40.15" customHeight="1" x14ac:dyDescent="0.4">
      <c r="A14" s="54">
        <v>5</v>
      </c>
      <c r="B14" s="67" t="s">
        <v>34</v>
      </c>
      <c r="C14" s="359">
        <f t="shared" si="7"/>
        <v>25</v>
      </c>
      <c r="D14" s="361">
        <f t="shared" si="8"/>
        <v>15</v>
      </c>
      <c r="E14" s="359">
        <f t="shared" si="0"/>
        <v>1</v>
      </c>
      <c r="F14" s="297">
        <f t="shared" si="1"/>
        <v>0</v>
      </c>
      <c r="G14" s="297">
        <f t="shared" si="2"/>
        <v>15</v>
      </c>
      <c r="H14" s="297">
        <f t="shared" si="3"/>
        <v>0</v>
      </c>
      <c r="I14" s="297">
        <f t="shared" si="4"/>
        <v>0</v>
      </c>
      <c r="J14" s="297">
        <f t="shared" si="5"/>
        <v>0</v>
      </c>
      <c r="K14" s="297">
        <f t="shared" si="6"/>
        <v>10</v>
      </c>
      <c r="L14" s="233"/>
      <c r="M14" s="234"/>
      <c r="N14" s="234"/>
      <c r="O14" s="234"/>
      <c r="P14" s="234"/>
      <c r="Q14" s="234"/>
      <c r="R14" s="234"/>
      <c r="S14" s="235"/>
      <c r="T14" s="233"/>
      <c r="U14" s="234"/>
      <c r="V14" s="234"/>
      <c r="W14" s="234"/>
      <c r="X14" s="234"/>
      <c r="Y14" s="234"/>
      <c r="Z14" s="234"/>
      <c r="AA14" s="238"/>
      <c r="AB14" s="239"/>
      <c r="AC14" s="240">
        <v>15</v>
      </c>
      <c r="AD14" s="240"/>
      <c r="AE14" s="234"/>
      <c r="AF14" s="234"/>
      <c r="AG14" s="234">
        <v>10</v>
      </c>
      <c r="AH14" s="56" t="s">
        <v>32</v>
      </c>
      <c r="AI14" s="58">
        <v>1</v>
      </c>
      <c r="AJ14" s="59"/>
      <c r="AK14" s="47"/>
      <c r="AL14" s="47"/>
      <c r="AM14" s="63"/>
      <c r="AN14" s="63"/>
      <c r="AO14" s="56"/>
      <c r="AP14" s="64"/>
      <c r="AQ14" s="60"/>
      <c r="AR14" s="61"/>
    </row>
    <row r="15" spans="1:50" s="62" customFormat="1" ht="40.15" customHeight="1" x14ac:dyDescent="0.4">
      <c r="A15" s="356">
        <v>6</v>
      </c>
      <c r="B15" s="355" t="s">
        <v>35</v>
      </c>
      <c r="C15" s="359">
        <f t="shared" si="7"/>
        <v>25</v>
      </c>
      <c r="D15" s="359">
        <f t="shared" si="8"/>
        <v>15</v>
      </c>
      <c r="E15" s="359">
        <f t="shared" si="0"/>
        <v>1</v>
      </c>
      <c r="F15" s="297">
        <f t="shared" si="1"/>
        <v>0</v>
      </c>
      <c r="G15" s="297">
        <f t="shared" si="2"/>
        <v>15</v>
      </c>
      <c r="H15" s="297">
        <f t="shared" si="3"/>
        <v>0</v>
      </c>
      <c r="I15" s="297">
        <f t="shared" si="4"/>
        <v>0</v>
      </c>
      <c r="J15" s="297">
        <f t="shared" si="5"/>
        <v>0</v>
      </c>
      <c r="K15" s="297">
        <f t="shared" si="6"/>
        <v>10</v>
      </c>
      <c r="L15" s="281"/>
      <c r="M15" s="259">
        <v>15</v>
      </c>
      <c r="N15" s="259"/>
      <c r="O15" s="259"/>
      <c r="P15" s="259"/>
      <c r="Q15" s="259">
        <v>10</v>
      </c>
      <c r="R15" s="259" t="s">
        <v>32</v>
      </c>
      <c r="S15" s="346">
        <v>1</v>
      </c>
      <c r="T15" s="281"/>
      <c r="U15" s="259"/>
      <c r="V15" s="259"/>
      <c r="W15" s="259"/>
      <c r="X15" s="259"/>
      <c r="Y15" s="259"/>
      <c r="Z15" s="259"/>
      <c r="AA15" s="260"/>
      <c r="AB15" s="344"/>
      <c r="AC15" s="275"/>
      <c r="AD15" s="275"/>
      <c r="AE15" s="259"/>
      <c r="AF15" s="259"/>
      <c r="AG15" s="259"/>
      <c r="AH15" s="94"/>
      <c r="AI15" s="95"/>
      <c r="AJ15" s="160"/>
      <c r="AK15" s="124"/>
      <c r="AL15" s="124"/>
      <c r="AM15" s="354"/>
      <c r="AN15" s="354"/>
      <c r="AO15" s="94"/>
      <c r="AP15" s="390"/>
      <c r="AQ15" s="161"/>
      <c r="AR15" s="61"/>
    </row>
    <row r="16" spans="1:50" s="62" customFormat="1" ht="40.15" customHeight="1" x14ac:dyDescent="0.4">
      <c r="A16" s="54">
        <v>7</v>
      </c>
      <c r="B16" s="55" t="s">
        <v>36</v>
      </c>
      <c r="C16" s="359">
        <f t="shared" si="7"/>
        <v>200</v>
      </c>
      <c r="D16" s="361">
        <f t="shared" si="8"/>
        <v>120</v>
      </c>
      <c r="E16" s="359">
        <f t="shared" si="0"/>
        <v>8</v>
      </c>
      <c r="F16" s="297">
        <f t="shared" si="1"/>
        <v>0</v>
      </c>
      <c r="G16" s="297">
        <f t="shared" si="2"/>
        <v>120</v>
      </c>
      <c r="H16" s="297">
        <f t="shared" si="3"/>
        <v>0</v>
      </c>
      <c r="I16" s="297">
        <f t="shared" si="4"/>
        <v>0</v>
      </c>
      <c r="J16" s="297">
        <f t="shared" si="5"/>
        <v>0</v>
      </c>
      <c r="K16" s="297">
        <f t="shared" si="6"/>
        <v>80</v>
      </c>
      <c r="L16" s="233"/>
      <c r="M16" s="234">
        <v>30</v>
      </c>
      <c r="N16" s="234"/>
      <c r="O16" s="234"/>
      <c r="P16" s="234"/>
      <c r="Q16" s="234">
        <v>20</v>
      </c>
      <c r="R16" s="234" t="s">
        <v>32</v>
      </c>
      <c r="S16" s="235">
        <v>2</v>
      </c>
      <c r="T16" s="233"/>
      <c r="U16" s="234">
        <v>30</v>
      </c>
      <c r="V16" s="234"/>
      <c r="W16" s="234"/>
      <c r="X16" s="234"/>
      <c r="Y16" s="234">
        <v>20</v>
      </c>
      <c r="Z16" s="234" t="s">
        <v>32</v>
      </c>
      <c r="AA16" s="238">
        <v>2</v>
      </c>
      <c r="AB16" s="241"/>
      <c r="AC16" s="242">
        <v>30</v>
      </c>
      <c r="AD16" s="242"/>
      <c r="AE16" s="242"/>
      <c r="AF16" s="242"/>
      <c r="AG16" s="242">
        <v>20</v>
      </c>
      <c r="AH16" s="69" t="s">
        <v>32</v>
      </c>
      <c r="AI16" s="70">
        <v>2</v>
      </c>
      <c r="AJ16" s="68"/>
      <c r="AK16" s="69">
        <v>30</v>
      </c>
      <c r="AL16" s="69"/>
      <c r="AM16" s="71"/>
      <c r="AN16" s="71"/>
      <c r="AO16" s="69">
        <v>20</v>
      </c>
      <c r="AP16" s="72" t="s">
        <v>30</v>
      </c>
      <c r="AQ16" s="73">
        <v>2</v>
      </c>
      <c r="AR16" s="61"/>
    </row>
    <row r="17" spans="1:44" s="62" customFormat="1" ht="40.15" customHeight="1" x14ac:dyDescent="0.4">
      <c r="A17" s="74">
        <v>8</v>
      </c>
      <c r="B17" s="289" t="s">
        <v>37</v>
      </c>
      <c r="C17" s="359">
        <f t="shared" si="7"/>
        <v>100</v>
      </c>
      <c r="D17" s="361">
        <f t="shared" si="8"/>
        <v>50</v>
      </c>
      <c r="E17" s="359">
        <f t="shared" si="0"/>
        <v>4</v>
      </c>
      <c r="F17" s="297">
        <f t="shared" si="1"/>
        <v>0</v>
      </c>
      <c r="G17" s="297">
        <f t="shared" si="2"/>
        <v>0</v>
      </c>
      <c r="H17" s="297">
        <f t="shared" si="3"/>
        <v>0</v>
      </c>
      <c r="I17" s="297">
        <f t="shared" si="4"/>
        <v>0</v>
      </c>
      <c r="J17" s="297">
        <f t="shared" si="5"/>
        <v>50</v>
      </c>
      <c r="K17" s="297">
        <f t="shared" si="6"/>
        <v>50</v>
      </c>
      <c r="L17" s="243"/>
      <c r="M17" s="242"/>
      <c r="N17" s="242"/>
      <c r="O17" s="242"/>
      <c r="P17" s="244">
        <v>25</v>
      </c>
      <c r="Q17" s="242">
        <v>25</v>
      </c>
      <c r="R17" s="242" t="s">
        <v>32</v>
      </c>
      <c r="S17" s="245">
        <v>2</v>
      </c>
      <c r="T17" s="243"/>
      <c r="U17" s="242"/>
      <c r="V17" s="242"/>
      <c r="W17" s="242"/>
      <c r="X17" s="244">
        <v>25</v>
      </c>
      <c r="Y17" s="242">
        <v>25</v>
      </c>
      <c r="Z17" s="242" t="s">
        <v>32</v>
      </c>
      <c r="AA17" s="246">
        <v>2</v>
      </c>
      <c r="AB17" s="247"/>
      <c r="AC17" s="248"/>
      <c r="AD17" s="248"/>
      <c r="AE17" s="248"/>
      <c r="AF17" s="248"/>
      <c r="AG17" s="248"/>
      <c r="AH17" s="76"/>
      <c r="AI17" s="77"/>
      <c r="AJ17" s="75"/>
      <c r="AK17" s="76"/>
      <c r="AL17" s="76"/>
      <c r="AM17" s="78"/>
      <c r="AN17" s="78"/>
      <c r="AO17" s="76"/>
      <c r="AP17" s="79"/>
      <c r="AQ17" s="80"/>
      <c r="AR17" s="61"/>
    </row>
    <row r="18" spans="1:44" s="62" customFormat="1" ht="40.15" customHeight="1" x14ac:dyDescent="0.4">
      <c r="A18" s="353" t="s">
        <v>108</v>
      </c>
      <c r="B18" s="291" t="s">
        <v>38</v>
      </c>
      <c r="C18" s="297">
        <f>SUM(F18,G18,K18,J18)</f>
        <v>775</v>
      </c>
      <c r="D18" s="297">
        <f>SUM(G18,F18,J18)</f>
        <v>490</v>
      </c>
      <c r="E18" s="297">
        <f>SUM(E19:E30)</f>
        <v>31</v>
      </c>
      <c r="F18" s="297">
        <f t="shared" si="1"/>
        <v>195</v>
      </c>
      <c r="G18" s="297">
        <f t="shared" si="2"/>
        <v>250</v>
      </c>
      <c r="H18" s="297">
        <f t="shared" si="3"/>
        <v>0</v>
      </c>
      <c r="I18" s="297">
        <f t="shared" si="4"/>
        <v>0</v>
      </c>
      <c r="J18" s="297">
        <f t="shared" si="5"/>
        <v>45</v>
      </c>
      <c r="K18" s="297">
        <f t="shared" si="6"/>
        <v>285</v>
      </c>
      <c r="L18" s="316">
        <f>SUM(L19:L29)</f>
        <v>80</v>
      </c>
      <c r="M18" s="297">
        <f>SUM(M19:M29)</f>
        <v>100</v>
      </c>
      <c r="N18" s="297">
        <f>SUM(N19:N28)</f>
        <v>0</v>
      </c>
      <c r="O18" s="317">
        <f>SUM(O19:O28)</f>
        <v>0</v>
      </c>
      <c r="P18" s="317">
        <f>SUM(P19:P28)</f>
        <v>30</v>
      </c>
      <c r="Q18" s="317">
        <f>SUM(Q19:Q29)</f>
        <v>90</v>
      </c>
      <c r="R18" s="317">
        <f>COUNTIF(R19:R29,"E")</f>
        <v>0</v>
      </c>
      <c r="S18" s="318">
        <f>SUM(S19:S29)</f>
        <v>12</v>
      </c>
      <c r="T18" s="319">
        <f>SUM(T19:T30)</f>
        <v>85</v>
      </c>
      <c r="U18" s="317">
        <f>SUM(U19:U30)</f>
        <v>90</v>
      </c>
      <c r="V18" s="317">
        <f>SUM(V19:V28)</f>
        <v>0</v>
      </c>
      <c r="W18" s="317">
        <f>SUM(W19:W30)</f>
        <v>0</v>
      </c>
      <c r="X18" s="317">
        <f>SUM(X19:X30)</f>
        <v>15</v>
      </c>
      <c r="Y18" s="317">
        <f>SUM(Y19:Y30)</f>
        <v>135</v>
      </c>
      <c r="Z18" s="317">
        <f>COUNTIF(Z19:Z30,"E")</f>
        <v>2</v>
      </c>
      <c r="AA18" s="320">
        <f>SUM(AA19:AA30)</f>
        <v>13</v>
      </c>
      <c r="AB18" s="321">
        <f>SUM(AB19:AB29)</f>
        <v>30</v>
      </c>
      <c r="AC18" s="317">
        <f>SUM(AC19:AC29)</f>
        <v>60</v>
      </c>
      <c r="AD18" s="317">
        <f>SUM(AD19:AD28)</f>
        <v>0</v>
      </c>
      <c r="AE18" s="317">
        <f>SUM(AE19:AE28)</f>
        <v>0</v>
      </c>
      <c r="AF18" s="317">
        <f>SUM(AF19:AF28)</f>
        <v>0</v>
      </c>
      <c r="AG18" s="317">
        <f>SUM(AG19:AG29)</f>
        <v>60</v>
      </c>
      <c r="AH18" s="317">
        <f>COUNTIF(AH19:AH29,"E")</f>
        <v>0</v>
      </c>
      <c r="AI18" s="320">
        <f>SUM(AI19:AI29)</f>
        <v>6</v>
      </c>
      <c r="AJ18" s="321">
        <f>SUM(AJ19:AJ29)</f>
        <v>0</v>
      </c>
      <c r="AK18" s="317">
        <f>SUM(AK19:AK29)</f>
        <v>0</v>
      </c>
      <c r="AL18" s="317">
        <f>SUM(AL19:AL28)</f>
        <v>0</v>
      </c>
      <c r="AM18" s="317">
        <f>SUM(AM19:AM28)</f>
        <v>0</v>
      </c>
      <c r="AN18" s="309">
        <f>SUM(AN19:AN28)</f>
        <v>0</v>
      </c>
      <c r="AO18" s="317">
        <f>SUM(AO19:AO29)</f>
        <v>0</v>
      </c>
      <c r="AP18" s="317">
        <f>COUNTIF(AP19:AP29,"E")</f>
        <v>0</v>
      </c>
      <c r="AQ18" s="297">
        <f>SUM(AQ19:AQ29)</f>
        <v>0</v>
      </c>
      <c r="AR18" s="61"/>
    </row>
    <row r="19" spans="1:44" s="86" customFormat="1" ht="40.15" customHeight="1" x14ac:dyDescent="0.4">
      <c r="A19" s="43">
        <v>1</v>
      </c>
      <c r="B19" s="81" t="s">
        <v>39</v>
      </c>
      <c r="C19" s="82">
        <f t="shared" ref="C19:C30" si="9">SUM(F19:K19)</f>
        <v>50</v>
      </c>
      <c r="D19" s="82">
        <f t="shared" ref="D19:D30" si="10">SUM(F19:K19)-H19-K19</f>
        <v>30</v>
      </c>
      <c r="E19" s="82">
        <f t="shared" ref="E19:E30" si="11">SUM(S19,AA19,AI19,AQ19)</f>
        <v>2</v>
      </c>
      <c r="F19" s="297">
        <f t="shared" si="1"/>
        <v>10</v>
      </c>
      <c r="G19" s="297">
        <f t="shared" si="2"/>
        <v>20</v>
      </c>
      <c r="H19" s="297">
        <f t="shared" si="3"/>
        <v>0</v>
      </c>
      <c r="I19" s="297">
        <f t="shared" si="4"/>
        <v>0</v>
      </c>
      <c r="J19" s="297">
        <f t="shared" si="5"/>
        <v>0</v>
      </c>
      <c r="K19" s="297">
        <f t="shared" si="6"/>
        <v>20</v>
      </c>
      <c r="L19" s="249">
        <v>10</v>
      </c>
      <c r="M19" s="240">
        <v>20</v>
      </c>
      <c r="N19" s="240"/>
      <c r="O19" s="240"/>
      <c r="P19" s="240"/>
      <c r="Q19" s="240">
        <v>20</v>
      </c>
      <c r="R19" s="240" t="s">
        <v>32</v>
      </c>
      <c r="S19" s="250">
        <v>2</v>
      </c>
      <c r="T19" s="249"/>
      <c r="U19" s="240"/>
      <c r="V19" s="240"/>
      <c r="W19" s="240"/>
      <c r="X19" s="240"/>
      <c r="Y19" s="240"/>
      <c r="Z19" s="240"/>
      <c r="AA19" s="251"/>
      <c r="AB19" s="252"/>
      <c r="AC19" s="253"/>
      <c r="AD19" s="253"/>
      <c r="AE19" s="253"/>
      <c r="AF19" s="253"/>
      <c r="AG19" s="253"/>
      <c r="AH19" s="47"/>
      <c r="AI19" s="50"/>
      <c r="AJ19" s="51"/>
      <c r="AK19" s="83"/>
      <c r="AL19" s="83"/>
      <c r="AM19" s="83"/>
      <c r="AN19" s="83"/>
      <c r="AO19" s="83"/>
      <c r="AP19" s="84"/>
      <c r="AQ19" s="85"/>
      <c r="AR19" s="53"/>
    </row>
    <row r="20" spans="1:44" s="90" customFormat="1" ht="40.15" customHeight="1" x14ac:dyDescent="0.35">
      <c r="A20" s="65">
        <v>2</v>
      </c>
      <c r="B20" s="87" t="s">
        <v>40</v>
      </c>
      <c r="C20" s="82">
        <f t="shared" si="9"/>
        <v>75</v>
      </c>
      <c r="D20" s="82">
        <f t="shared" si="10"/>
        <v>45</v>
      </c>
      <c r="E20" s="82">
        <f t="shared" si="11"/>
        <v>3</v>
      </c>
      <c r="F20" s="297">
        <f t="shared" si="1"/>
        <v>15</v>
      </c>
      <c r="G20" s="297">
        <f t="shared" si="2"/>
        <v>30</v>
      </c>
      <c r="H20" s="297">
        <f t="shared" si="3"/>
        <v>0</v>
      </c>
      <c r="I20" s="297">
        <f t="shared" si="4"/>
        <v>0</v>
      </c>
      <c r="J20" s="297">
        <f t="shared" si="5"/>
        <v>0</v>
      </c>
      <c r="K20" s="297">
        <f t="shared" si="6"/>
        <v>30</v>
      </c>
      <c r="L20" s="233"/>
      <c r="M20" s="234"/>
      <c r="N20" s="234"/>
      <c r="O20" s="234"/>
      <c r="P20" s="234"/>
      <c r="Q20" s="234"/>
      <c r="R20" s="234"/>
      <c r="S20" s="235"/>
      <c r="T20" s="233">
        <v>15</v>
      </c>
      <c r="U20" s="234">
        <v>30</v>
      </c>
      <c r="V20" s="234"/>
      <c r="W20" s="234"/>
      <c r="X20" s="234"/>
      <c r="Y20" s="234">
        <v>30</v>
      </c>
      <c r="Z20" s="234" t="s">
        <v>32</v>
      </c>
      <c r="AA20" s="238">
        <v>3</v>
      </c>
      <c r="AB20" s="239"/>
      <c r="AC20" s="234"/>
      <c r="AD20" s="234"/>
      <c r="AE20" s="234"/>
      <c r="AF20" s="234"/>
      <c r="AG20" s="234"/>
      <c r="AH20" s="56"/>
      <c r="AI20" s="58"/>
      <c r="AJ20" s="59"/>
      <c r="AK20" s="56"/>
      <c r="AL20" s="56"/>
      <c r="AM20" s="56"/>
      <c r="AN20" s="56"/>
      <c r="AO20" s="56"/>
      <c r="AP20" s="88"/>
      <c r="AQ20" s="60"/>
      <c r="AR20" s="89"/>
    </row>
    <row r="21" spans="1:44" s="90" customFormat="1" ht="40.15" customHeight="1" x14ac:dyDescent="0.35">
      <c r="A21" s="65">
        <v>3</v>
      </c>
      <c r="B21" s="87" t="s">
        <v>41</v>
      </c>
      <c r="C21" s="82">
        <f t="shared" si="9"/>
        <v>50</v>
      </c>
      <c r="D21" s="82">
        <f t="shared" si="10"/>
        <v>45</v>
      </c>
      <c r="E21" s="82">
        <f t="shared" si="11"/>
        <v>2</v>
      </c>
      <c r="F21" s="297">
        <f t="shared" si="1"/>
        <v>15</v>
      </c>
      <c r="G21" s="297">
        <f t="shared" si="2"/>
        <v>30</v>
      </c>
      <c r="H21" s="297">
        <f t="shared" si="3"/>
        <v>0</v>
      </c>
      <c r="I21" s="297">
        <f t="shared" si="4"/>
        <v>0</v>
      </c>
      <c r="J21" s="297">
        <f t="shared" si="5"/>
        <v>0</v>
      </c>
      <c r="K21" s="297">
        <f t="shared" si="6"/>
        <v>5</v>
      </c>
      <c r="L21" s="233">
        <v>15</v>
      </c>
      <c r="M21" s="234">
        <v>30</v>
      </c>
      <c r="N21" s="234"/>
      <c r="O21" s="234"/>
      <c r="P21" s="234"/>
      <c r="Q21" s="234">
        <v>5</v>
      </c>
      <c r="R21" s="234" t="s">
        <v>32</v>
      </c>
      <c r="S21" s="235">
        <v>2</v>
      </c>
      <c r="T21" s="233"/>
      <c r="U21" s="234"/>
      <c r="V21" s="234"/>
      <c r="W21" s="234"/>
      <c r="X21" s="234"/>
      <c r="Y21" s="234"/>
      <c r="Z21" s="234"/>
      <c r="AA21" s="238"/>
      <c r="AB21" s="239"/>
      <c r="AC21" s="234"/>
      <c r="AD21" s="234"/>
      <c r="AE21" s="234"/>
      <c r="AF21" s="234"/>
      <c r="AG21" s="234"/>
      <c r="AH21" s="56"/>
      <c r="AI21" s="58"/>
      <c r="AJ21" s="59"/>
      <c r="AK21" s="56"/>
      <c r="AL21" s="56"/>
      <c r="AM21" s="56"/>
      <c r="AN21" s="56"/>
      <c r="AO21" s="56"/>
      <c r="AP21" s="91"/>
      <c r="AQ21" s="60"/>
      <c r="AR21" s="89"/>
    </row>
    <row r="22" spans="1:44" s="90" customFormat="1" ht="40.15" customHeight="1" x14ac:dyDescent="0.35">
      <c r="A22" s="65">
        <v>4</v>
      </c>
      <c r="B22" s="87" t="s">
        <v>42</v>
      </c>
      <c r="C22" s="82">
        <f t="shared" si="9"/>
        <v>50</v>
      </c>
      <c r="D22" s="82">
        <f t="shared" si="10"/>
        <v>35</v>
      </c>
      <c r="E22" s="82">
        <f t="shared" si="11"/>
        <v>2</v>
      </c>
      <c r="F22" s="297">
        <f t="shared" si="1"/>
        <v>15</v>
      </c>
      <c r="G22" s="297">
        <f t="shared" si="2"/>
        <v>20</v>
      </c>
      <c r="H22" s="297">
        <f t="shared" si="3"/>
        <v>0</v>
      </c>
      <c r="I22" s="297">
        <f t="shared" si="4"/>
        <v>0</v>
      </c>
      <c r="J22" s="297">
        <f t="shared" si="5"/>
        <v>0</v>
      </c>
      <c r="K22" s="297">
        <f t="shared" si="6"/>
        <v>15</v>
      </c>
      <c r="L22" s="236">
        <v>15</v>
      </c>
      <c r="M22" s="237">
        <v>20</v>
      </c>
      <c r="N22" s="234"/>
      <c r="O22" s="234"/>
      <c r="P22" s="234"/>
      <c r="Q22" s="234">
        <v>15</v>
      </c>
      <c r="R22" s="234" t="s">
        <v>32</v>
      </c>
      <c r="S22" s="235">
        <v>2</v>
      </c>
      <c r="T22" s="233"/>
      <c r="U22" s="234"/>
      <c r="V22" s="234"/>
      <c r="W22" s="234"/>
      <c r="X22" s="234"/>
      <c r="Y22" s="234"/>
      <c r="Z22" s="234"/>
      <c r="AA22" s="238"/>
      <c r="AB22" s="239"/>
      <c r="AC22" s="234"/>
      <c r="AD22" s="234"/>
      <c r="AE22" s="234"/>
      <c r="AF22" s="234"/>
      <c r="AG22" s="234"/>
      <c r="AH22" s="56"/>
      <c r="AI22" s="58"/>
      <c r="AJ22" s="59"/>
      <c r="AK22" s="56"/>
      <c r="AL22" s="56"/>
      <c r="AM22" s="56"/>
      <c r="AN22" s="56"/>
      <c r="AO22" s="56"/>
      <c r="AP22" s="91"/>
      <c r="AQ22" s="60"/>
      <c r="AR22" s="89"/>
    </row>
    <row r="23" spans="1:44" s="90" customFormat="1" ht="40.15" customHeight="1" x14ac:dyDescent="0.35">
      <c r="A23" s="65">
        <v>5</v>
      </c>
      <c r="B23" s="87" t="s">
        <v>43</v>
      </c>
      <c r="C23" s="82">
        <f t="shared" si="9"/>
        <v>150</v>
      </c>
      <c r="D23" s="82">
        <f t="shared" si="10"/>
        <v>100</v>
      </c>
      <c r="E23" s="82">
        <f t="shared" si="11"/>
        <v>6</v>
      </c>
      <c r="F23" s="297">
        <f t="shared" si="1"/>
        <v>40</v>
      </c>
      <c r="G23" s="297">
        <f t="shared" si="2"/>
        <v>60</v>
      </c>
      <c r="H23" s="297">
        <f t="shared" si="3"/>
        <v>0</v>
      </c>
      <c r="I23" s="297">
        <f t="shared" si="4"/>
        <v>0</v>
      </c>
      <c r="J23" s="297">
        <f t="shared" si="5"/>
        <v>0</v>
      </c>
      <c r="K23" s="297">
        <f t="shared" si="6"/>
        <v>50</v>
      </c>
      <c r="L23" s="233">
        <v>20</v>
      </c>
      <c r="M23" s="234">
        <v>30</v>
      </c>
      <c r="N23" s="234"/>
      <c r="O23" s="234"/>
      <c r="P23" s="234"/>
      <c r="Q23" s="234">
        <v>25</v>
      </c>
      <c r="R23" s="234" t="s">
        <v>32</v>
      </c>
      <c r="S23" s="235">
        <v>3</v>
      </c>
      <c r="T23" s="233">
        <v>20</v>
      </c>
      <c r="U23" s="234">
        <v>30</v>
      </c>
      <c r="V23" s="234"/>
      <c r="W23" s="234"/>
      <c r="X23" s="234"/>
      <c r="Y23" s="234">
        <v>25</v>
      </c>
      <c r="Z23" s="234" t="s">
        <v>30</v>
      </c>
      <c r="AA23" s="238">
        <v>3</v>
      </c>
      <c r="AB23" s="239"/>
      <c r="AC23" s="234"/>
      <c r="AD23" s="234"/>
      <c r="AE23" s="234"/>
      <c r="AF23" s="234"/>
      <c r="AG23" s="234"/>
      <c r="AH23" s="56"/>
      <c r="AI23" s="58"/>
      <c r="AJ23" s="59"/>
      <c r="AK23" s="56"/>
      <c r="AL23" s="56"/>
      <c r="AM23" s="56"/>
      <c r="AN23" s="56"/>
      <c r="AO23" s="56"/>
      <c r="AP23" s="88"/>
      <c r="AQ23" s="60"/>
      <c r="AR23" s="89"/>
    </row>
    <row r="24" spans="1:44" s="90" customFormat="1" ht="40.15" customHeight="1" x14ac:dyDescent="0.35">
      <c r="A24" s="65">
        <v>6</v>
      </c>
      <c r="B24" s="87" t="s">
        <v>44</v>
      </c>
      <c r="C24" s="82">
        <f t="shared" si="9"/>
        <v>75</v>
      </c>
      <c r="D24" s="82">
        <f t="shared" si="10"/>
        <v>45</v>
      </c>
      <c r="E24" s="82">
        <f t="shared" si="11"/>
        <v>3</v>
      </c>
      <c r="F24" s="297">
        <f t="shared" si="1"/>
        <v>15</v>
      </c>
      <c r="G24" s="297">
        <f t="shared" si="2"/>
        <v>30</v>
      </c>
      <c r="H24" s="297">
        <f t="shared" si="3"/>
        <v>0</v>
      </c>
      <c r="I24" s="297">
        <f t="shared" si="4"/>
        <v>0</v>
      </c>
      <c r="J24" s="297">
        <f t="shared" si="5"/>
        <v>0</v>
      </c>
      <c r="K24" s="297">
        <f t="shared" si="6"/>
        <v>30</v>
      </c>
      <c r="L24" s="233"/>
      <c r="M24" s="234"/>
      <c r="N24" s="234"/>
      <c r="O24" s="234"/>
      <c r="P24" s="234"/>
      <c r="Q24" s="234"/>
      <c r="R24" s="234"/>
      <c r="S24" s="235"/>
      <c r="T24" s="233"/>
      <c r="U24" s="234"/>
      <c r="V24" s="234"/>
      <c r="W24" s="234"/>
      <c r="X24" s="234"/>
      <c r="Y24" s="234"/>
      <c r="Z24" s="234"/>
      <c r="AA24" s="238"/>
      <c r="AB24" s="239">
        <v>15</v>
      </c>
      <c r="AC24" s="234">
        <v>30</v>
      </c>
      <c r="AD24" s="234"/>
      <c r="AE24" s="234"/>
      <c r="AF24" s="234"/>
      <c r="AG24" s="234">
        <v>30</v>
      </c>
      <c r="AH24" s="56" t="s">
        <v>32</v>
      </c>
      <c r="AI24" s="58">
        <v>3</v>
      </c>
      <c r="AJ24" s="59"/>
      <c r="AK24" s="56"/>
      <c r="AL24" s="56"/>
      <c r="AM24" s="56"/>
      <c r="AN24" s="56"/>
      <c r="AO24" s="56"/>
      <c r="AP24" s="88"/>
      <c r="AQ24" s="60"/>
      <c r="AR24" s="89"/>
    </row>
    <row r="25" spans="1:44" s="90" customFormat="1" ht="40.15" customHeight="1" x14ac:dyDescent="0.35">
      <c r="A25" s="65">
        <v>7</v>
      </c>
      <c r="B25" s="87" t="s">
        <v>45</v>
      </c>
      <c r="C25" s="82">
        <f t="shared" si="9"/>
        <v>75</v>
      </c>
      <c r="D25" s="82">
        <f t="shared" si="10"/>
        <v>45</v>
      </c>
      <c r="E25" s="82">
        <f t="shared" si="11"/>
        <v>3</v>
      </c>
      <c r="F25" s="297">
        <f t="shared" si="1"/>
        <v>15</v>
      </c>
      <c r="G25" s="297">
        <f t="shared" si="2"/>
        <v>30</v>
      </c>
      <c r="H25" s="297">
        <f t="shared" si="3"/>
        <v>0</v>
      </c>
      <c r="I25" s="297">
        <f t="shared" si="4"/>
        <v>0</v>
      </c>
      <c r="J25" s="297">
        <f t="shared" si="5"/>
        <v>0</v>
      </c>
      <c r="K25" s="297">
        <f t="shared" si="6"/>
        <v>30</v>
      </c>
      <c r="L25" s="233"/>
      <c r="M25" s="234"/>
      <c r="N25" s="234"/>
      <c r="O25" s="234"/>
      <c r="P25" s="234"/>
      <c r="Q25" s="234"/>
      <c r="R25" s="234"/>
      <c r="S25" s="235"/>
      <c r="T25" s="233"/>
      <c r="U25" s="234"/>
      <c r="V25" s="234"/>
      <c r="W25" s="234"/>
      <c r="X25" s="234"/>
      <c r="Y25" s="234"/>
      <c r="Z25" s="234"/>
      <c r="AA25" s="238"/>
      <c r="AB25" s="239">
        <v>15</v>
      </c>
      <c r="AC25" s="234">
        <v>30</v>
      </c>
      <c r="AD25" s="234"/>
      <c r="AE25" s="234"/>
      <c r="AF25" s="234"/>
      <c r="AG25" s="234">
        <v>30</v>
      </c>
      <c r="AH25" s="56" t="s">
        <v>32</v>
      </c>
      <c r="AI25" s="57">
        <v>3</v>
      </c>
      <c r="AJ25" s="59"/>
      <c r="AK25" s="56"/>
      <c r="AL25" s="56"/>
      <c r="AM25" s="56"/>
      <c r="AN25" s="56"/>
      <c r="AO25" s="56"/>
      <c r="AP25" s="91"/>
      <c r="AQ25" s="60"/>
      <c r="AR25" s="89"/>
    </row>
    <row r="26" spans="1:44" s="90" customFormat="1" ht="40.15" customHeight="1" x14ac:dyDescent="0.35">
      <c r="A26" s="65">
        <v>8</v>
      </c>
      <c r="B26" s="87" t="s">
        <v>46</v>
      </c>
      <c r="C26" s="82">
        <f t="shared" si="9"/>
        <v>50</v>
      </c>
      <c r="D26" s="82">
        <f t="shared" si="10"/>
        <v>30</v>
      </c>
      <c r="E26" s="82">
        <f t="shared" si="11"/>
        <v>2</v>
      </c>
      <c r="F26" s="297">
        <f t="shared" si="1"/>
        <v>0</v>
      </c>
      <c r="G26" s="297">
        <f t="shared" si="2"/>
        <v>0</v>
      </c>
      <c r="H26" s="297">
        <f t="shared" si="3"/>
        <v>0</v>
      </c>
      <c r="I26" s="297">
        <f t="shared" si="4"/>
        <v>0</v>
      </c>
      <c r="J26" s="297">
        <f t="shared" si="5"/>
        <v>30</v>
      </c>
      <c r="K26" s="297">
        <f t="shared" si="6"/>
        <v>20</v>
      </c>
      <c r="L26" s="233"/>
      <c r="M26" s="234"/>
      <c r="N26" s="234"/>
      <c r="O26" s="234"/>
      <c r="P26" s="234">
        <v>30</v>
      </c>
      <c r="Q26" s="234">
        <v>20</v>
      </c>
      <c r="R26" s="234" t="s">
        <v>32</v>
      </c>
      <c r="S26" s="235">
        <v>2</v>
      </c>
      <c r="T26" s="233"/>
      <c r="U26" s="234"/>
      <c r="V26" s="234"/>
      <c r="W26" s="234"/>
      <c r="X26" s="234"/>
      <c r="Y26" s="234"/>
      <c r="Z26" s="234"/>
      <c r="AA26" s="238"/>
      <c r="AB26" s="241"/>
      <c r="AC26" s="242"/>
      <c r="AD26" s="242"/>
      <c r="AE26" s="242"/>
      <c r="AF26" s="242"/>
      <c r="AG26" s="242"/>
      <c r="AH26" s="69"/>
      <c r="AI26" s="70"/>
      <c r="AJ26" s="68"/>
      <c r="AK26" s="69"/>
      <c r="AL26" s="69"/>
      <c r="AM26" s="69"/>
      <c r="AN26" s="69"/>
      <c r="AO26" s="69"/>
      <c r="AP26" s="72"/>
      <c r="AQ26" s="73"/>
      <c r="AR26" s="89"/>
    </row>
    <row r="27" spans="1:44" s="21" customFormat="1" ht="40.15" customHeight="1" x14ac:dyDescent="0.35">
      <c r="A27" s="347">
        <v>9</v>
      </c>
      <c r="B27" s="87" t="s">
        <v>47</v>
      </c>
      <c r="C27" s="366">
        <f t="shared" si="9"/>
        <v>75</v>
      </c>
      <c r="D27" s="366">
        <f t="shared" si="10"/>
        <v>40</v>
      </c>
      <c r="E27" s="366">
        <f t="shared" si="11"/>
        <v>3</v>
      </c>
      <c r="F27" s="297">
        <f t="shared" si="1"/>
        <v>20</v>
      </c>
      <c r="G27" s="297">
        <f t="shared" si="2"/>
        <v>20</v>
      </c>
      <c r="H27" s="297">
        <f t="shared" si="3"/>
        <v>0</v>
      </c>
      <c r="I27" s="297">
        <f t="shared" si="4"/>
        <v>0</v>
      </c>
      <c r="J27" s="297">
        <f t="shared" si="5"/>
        <v>0</v>
      </c>
      <c r="K27" s="297">
        <f t="shared" si="6"/>
        <v>35</v>
      </c>
      <c r="L27" s="254"/>
      <c r="M27" s="255"/>
      <c r="N27" s="255"/>
      <c r="O27" s="255"/>
      <c r="P27" s="255"/>
      <c r="Q27" s="255"/>
      <c r="R27" s="255"/>
      <c r="S27" s="256"/>
      <c r="T27" s="257">
        <v>20</v>
      </c>
      <c r="U27" s="258">
        <v>20</v>
      </c>
      <c r="V27" s="259"/>
      <c r="W27" s="259"/>
      <c r="X27" s="259"/>
      <c r="Y27" s="259">
        <v>35</v>
      </c>
      <c r="Z27" s="259" t="s">
        <v>30</v>
      </c>
      <c r="AA27" s="260">
        <v>3</v>
      </c>
      <c r="AB27" s="261"/>
      <c r="AC27" s="255"/>
      <c r="AD27" s="255"/>
      <c r="AE27" s="255"/>
      <c r="AF27" s="255"/>
      <c r="AG27" s="255"/>
      <c r="AH27" s="92"/>
      <c r="AI27" s="93"/>
      <c r="AJ27" s="96"/>
      <c r="AK27" s="92"/>
      <c r="AL27" s="92"/>
      <c r="AM27" s="92"/>
      <c r="AN27" s="92"/>
      <c r="AO27" s="92"/>
      <c r="AP27" s="98"/>
      <c r="AQ27" s="99"/>
      <c r="AR27" s="20"/>
    </row>
    <row r="28" spans="1:44" s="348" customFormat="1" ht="40.15" customHeight="1" x14ac:dyDescent="0.35">
      <c r="A28" s="347">
        <v>10</v>
      </c>
      <c r="B28" s="87" t="s">
        <v>48</v>
      </c>
      <c r="C28" s="366">
        <f t="shared" si="9"/>
        <v>25</v>
      </c>
      <c r="D28" s="366">
        <f t="shared" si="10"/>
        <v>20</v>
      </c>
      <c r="E28" s="366">
        <f t="shared" si="11"/>
        <v>1</v>
      </c>
      <c r="F28" s="297">
        <f t="shared" si="1"/>
        <v>20</v>
      </c>
      <c r="G28" s="297">
        <f t="shared" si="2"/>
        <v>0</v>
      </c>
      <c r="H28" s="297">
        <f t="shared" si="3"/>
        <v>0</v>
      </c>
      <c r="I28" s="297">
        <f t="shared" si="4"/>
        <v>0</v>
      </c>
      <c r="J28" s="297">
        <f t="shared" si="5"/>
        <v>0</v>
      </c>
      <c r="K28" s="297">
        <f t="shared" si="6"/>
        <v>5</v>
      </c>
      <c r="L28" s="281">
        <v>20</v>
      </c>
      <c r="M28" s="259"/>
      <c r="N28" s="259"/>
      <c r="O28" s="259"/>
      <c r="P28" s="259"/>
      <c r="Q28" s="259">
        <v>5</v>
      </c>
      <c r="R28" s="259" t="s">
        <v>32</v>
      </c>
      <c r="S28" s="346">
        <v>1</v>
      </c>
      <c r="T28" s="281"/>
      <c r="U28" s="259"/>
      <c r="V28" s="259"/>
      <c r="W28" s="259"/>
      <c r="X28" s="259"/>
      <c r="Y28" s="259"/>
      <c r="Z28" s="259"/>
      <c r="AA28" s="260"/>
      <c r="AB28" s="352"/>
      <c r="AC28" s="288"/>
      <c r="AD28" s="288"/>
      <c r="AE28" s="288"/>
      <c r="AF28" s="288"/>
      <c r="AG28" s="288"/>
      <c r="AH28" s="140"/>
      <c r="AI28" s="159"/>
      <c r="AJ28" s="351"/>
      <c r="AK28" s="140"/>
      <c r="AL28" s="140"/>
      <c r="AM28" s="140"/>
      <c r="AN28" s="140"/>
      <c r="AO28" s="140"/>
      <c r="AP28" s="350"/>
      <c r="AQ28" s="349"/>
    </row>
    <row r="29" spans="1:44" s="21" customFormat="1" ht="40.15" customHeight="1" x14ac:dyDescent="0.35">
      <c r="A29" s="347">
        <v>11</v>
      </c>
      <c r="B29" s="87" t="s">
        <v>49</v>
      </c>
      <c r="C29" s="366">
        <f t="shared" si="9"/>
        <v>50</v>
      </c>
      <c r="D29" s="366">
        <f t="shared" si="10"/>
        <v>30</v>
      </c>
      <c r="E29" s="366">
        <f t="shared" si="11"/>
        <v>2</v>
      </c>
      <c r="F29" s="297">
        <f t="shared" si="1"/>
        <v>20</v>
      </c>
      <c r="G29" s="297">
        <f t="shared" si="2"/>
        <v>10</v>
      </c>
      <c r="H29" s="297">
        <f t="shared" si="3"/>
        <v>0</v>
      </c>
      <c r="I29" s="297">
        <f t="shared" si="4"/>
        <v>0</v>
      </c>
      <c r="J29" s="297">
        <f t="shared" si="5"/>
        <v>0</v>
      </c>
      <c r="K29" s="297">
        <f t="shared" si="6"/>
        <v>20</v>
      </c>
      <c r="L29" s="281"/>
      <c r="M29" s="259"/>
      <c r="N29" s="259"/>
      <c r="O29" s="259"/>
      <c r="P29" s="259"/>
      <c r="Q29" s="259"/>
      <c r="R29" s="259"/>
      <c r="S29" s="346"/>
      <c r="T29" s="345">
        <v>20</v>
      </c>
      <c r="U29" s="258">
        <v>10</v>
      </c>
      <c r="V29" s="259"/>
      <c r="W29" s="259"/>
      <c r="X29" s="259"/>
      <c r="Y29" s="259">
        <v>20</v>
      </c>
      <c r="Z29" s="259" t="s">
        <v>32</v>
      </c>
      <c r="AA29" s="260">
        <v>2</v>
      </c>
      <c r="AB29" s="344"/>
      <c r="AC29" s="259"/>
      <c r="AD29" s="259"/>
      <c r="AE29" s="259"/>
      <c r="AF29" s="259"/>
      <c r="AG29" s="259"/>
      <c r="AH29" s="94"/>
      <c r="AI29" s="153"/>
      <c r="AJ29" s="160"/>
      <c r="AK29" s="94"/>
      <c r="AL29" s="94"/>
      <c r="AM29" s="94"/>
      <c r="AN29" s="94"/>
      <c r="AO29" s="94"/>
      <c r="AP29" s="343"/>
      <c r="AQ29" s="161"/>
      <c r="AR29" s="20"/>
    </row>
    <row r="30" spans="1:44" s="90" customFormat="1" ht="40.15" customHeight="1" x14ac:dyDescent="0.35">
      <c r="A30" s="65">
        <v>12</v>
      </c>
      <c r="B30" s="290" t="s">
        <v>50</v>
      </c>
      <c r="C30" s="82">
        <f t="shared" si="9"/>
        <v>50</v>
      </c>
      <c r="D30" s="82">
        <f t="shared" si="10"/>
        <v>25</v>
      </c>
      <c r="E30" s="82">
        <f t="shared" si="11"/>
        <v>2</v>
      </c>
      <c r="F30" s="297">
        <f t="shared" si="1"/>
        <v>10</v>
      </c>
      <c r="G30" s="297">
        <f t="shared" si="2"/>
        <v>0</v>
      </c>
      <c r="H30" s="297">
        <f t="shared" si="3"/>
        <v>0</v>
      </c>
      <c r="I30" s="297">
        <f t="shared" si="4"/>
        <v>0</v>
      </c>
      <c r="J30" s="297">
        <f t="shared" si="5"/>
        <v>15</v>
      </c>
      <c r="K30" s="297">
        <f t="shared" si="6"/>
        <v>25</v>
      </c>
      <c r="L30" s="233"/>
      <c r="M30" s="234"/>
      <c r="N30" s="234"/>
      <c r="O30" s="234"/>
      <c r="P30" s="234"/>
      <c r="Q30" s="234"/>
      <c r="R30" s="234"/>
      <c r="S30" s="235"/>
      <c r="T30" s="233">
        <v>10</v>
      </c>
      <c r="U30" s="234"/>
      <c r="V30" s="234"/>
      <c r="W30" s="234"/>
      <c r="X30" s="234">
        <v>15</v>
      </c>
      <c r="Y30" s="234">
        <v>25</v>
      </c>
      <c r="Z30" s="234" t="s">
        <v>32</v>
      </c>
      <c r="AA30" s="238">
        <v>2</v>
      </c>
      <c r="AB30" s="239"/>
      <c r="AC30" s="234"/>
      <c r="AD30" s="234"/>
      <c r="AE30" s="234"/>
      <c r="AF30" s="234"/>
      <c r="AG30" s="234"/>
      <c r="AH30" s="56"/>
      <c r="AI30" s="50"/>
      <c r="AJ30" s="59"/>
      <c r="AK30" s="56"/>
      <c r="AL30" s="56"/>
      <c r="AM30" s="56"/>
      <c r="AN30" s="56"/>
      <c r="AO30" s="56"/>
      <c r="AP30" s="88"/>
      <c r="AQ30" s="60"/>
      <c r="AR30" s="89"/>
    </row>
    <row r="31" spans="1:44" s="21" customFormat="1" ht="40.15" customHeight="1" x14ac:dyDescent="0.35">
      <c r="A31" s="101" t="s">
        <v>51</v>
      </c>
      <c r="B31" s="292" t="s">
        <v>52</v>
      </c>
      <c r="C31" s="294">
        <f>SUM(F31,G31,J31,K31)</f>
        <v>300</v>
      </c>
      <c r="D31" s="294">
        <f>SUM(D32:D37)</f>
        <v>175</v>
      </c>
      <c r="E31" s="294">
        <f>SUM(E32:E37)</f>
        <v>12</v>
      </c>
      <c r="F31" s="294">
        <f>SUM(F32:F37)</f>
        <v>10</v>
      </c>
      <c r="G31" s="294">
        <f>SUM(G32:G37)</f>
        <v>110</v>
      </c>
      <c r="H31" s="294">
        <f>SUM(H32:H36)</f>
        <v>0</v>
      </c>
      <c r="I31" s="294">
        <f>SUM(I32:I36)</f>
        <v>0</v>
      </c>
      <c r="J31" s="294">
        <f>SUM(J32:J37)</f>
        <v>55</v>
      </c>
      <c r="K31" s="294">
        <f>SUM(K32:K37)</f>
        <v>125</v>
      </c>
      <c r="L31" s="322">
        <f>SUM(L32:L36)</f>
        <v>0</v>
      </c>
      <c r="M31" s="294">
        <f>SUM(M32:M36)</f>
        <v>80</v>
      </c>
      <c r="N31" s="294">
        <f>SUM(N32:N36)</f>
        <v>0</v>
      </c>
      <c r="O31" s="309">
        <f>SUM(O32:O36)</f>
        <v>0</v>
      </c>
      <c r="P31" s="309">
        <f>SUM(P32:P37)</f>
        <v>25</v>
      </c>
      <c r="Q31" s="309">
        <f>SUM(Q32:Q36)</f>
        <v>70</v>
      </c>
      <c r="R31" s="309">
        <f>COUNTIF(R32:R36,"E")</f>
        <v>0</v>
      </c>
      <c r="S31" s="323">
        <f>SUM(S32:S36)</f>
        <v>7</v>
      </c>
      <c r="T31" s="324">
        <f>SUM(T32:T36)</f>
        <v>10</v>
      </c>
      <c r="U31" s="309">
        <f>SUM(U32:U37)</f>
        <v>30</v>
      </c>
      <c r="V31" s="309">
        <f>SUM(V32:V36)</f>
        <v>0</v>
      </c>
      <c r="W31" s="309">
        <f>SUM(W32:W36)</f>
        <v>0</v>
      </c>
      <c r="X31" s="309">
        <f>SUM(X32:X37)</f>
        <v>30</v>
      </c>
      <c r="Y31" s="309">
        <f>SUM(Y32:Y37)</f>
        <v>55</v>
      </c>
      <c r="Z31" s="309">
        <f>COUNTIF(Z32:Z37,"E")</f>
        <v>0</v>
      </c>
      <c r="AA31" s="325">
        <f>SUM(AA32:AA37)</f>
        <v>5</v>
      </c>
      <c r="AB31" s="326">
        <f>SUM(AB32:AB36)</f>
        <v>0</v>
      </c>
      <c r="AC31" s="309">
        <f>SUM(AC32:AC36)</f>
        <v>0</v>
      </c>
      <c r="AD31" s="309">
        <f>SUM(AD32:AD36)</f>
        <v>0</v>
      </c>
      <c r="AE31" s="309">
        <f>SUM(AE32:AE36)</f>
        <v>0</v>
      </c>
      <c r="AF31" s="309">
        <f>SUM(AF32:AF37)</f>
        <v>0</v>
      </c>
      <c r="AG31" s="309">
        <f>SUM(AG32:AG36)</f>
        <v>0</v>
      </c>
      <c r="AH31" s="309">
        <f>COUNTIF(AH32:AH36,"E")</f>
        <v>0</v>
      </c>
      <c r="AI31" s="325">
        <f>SUM(AI32:AI36)</f>
        <v>0</v>
      </c>
      <c r="AJ31" s="326">
        <f>SUM(AJ32:AJ36)</f>
        <v>0</v>
      </c>
      <c r="AK31" s="309">
        <f>SUM(AK32:AK36)</f>
        <v>0</v>
      </c>
      <c r="AL31" s="309">
        <f>SUM(AL32:AL36)</f>
        <v>0</v>
      </c>
      <c r="AM31" s="309">
        <f>SUM(AM32:AM36)</f>
        <v>0</v>
      </c>
      <c r="AN31" s="309">
        <f>SUM(AN32:AN37)</f>
        <v>0</v>
      </c>
      <c r="AO31" s="294">
        <f>SUM(AO32:AO36)</f>
        <v>0</v>
      </c>
      <c r="AP31" s="294">
        <f>COUNTIF(AP32:AP36,"E")</f>
        <v>0</v>
      </c>
      <c r="AQ31" s="294">
        <f>SUM(AQ32:AQ36)</f>
        <v>0</v>
      </c>
      <c r="AR31" s="20"/>
    </row>
    <row r="32" spans="1:44" s="112" customFormat="1" ht="40.15" customHeight="1" x14ac:dyDescent="0.4">
      <c r="A32" s="102">
        <v>1</v>
      </c>
      <c r="B32" s="103" t="s">
        <v>101</v>
      </c>
      <c r="C32" s="82">
        <f t="shared" ref="C32:C37" si="12">SUM(F32:K32)</f>
        <v>50</v>
      </c>
      <c r="D32" s="82">
        <f t="shared" ref="D32:D60" si="13">SUM(F32,G32,J32)</f>
        <v>30</v>
      </c>
      <c r="E32" s="82">
        <f t="shared" ref="E32:E37" si="14">SUM(S32,AA32,AI32,AQ32)</f>
        <v>2</v>
      </c>
      <c r="F32" s="294">
        <f t="shared" ref="F32:K37" si="15">SUM(L32,T32,AB32,AJ32)</f>
        <v>0</v>
      </c>
      <c r="G32" s="294">
        <f t="shared" si="15"/>
        <v>30</v>
      </c>
      <c r="H32" s="294">
        <f t="shared" si="15"/>
        <v>0</v>
      </c>
      <c r="I32" s="294">
        <f t="shared" si="15"/>
        <v>0</v>
      </c>
      <c r="J32" s="294">
        <f t="shared" si="15"/>
        <v>0</v>
      </c>
      <c r="K32" s="294">
        <f t="shared" si="15"/>
        <v>20</v>
      </c>
      <c r="L32" s="262"/>
      <c r="M32" s="263">
        <v>30</v>
      </c>
      <c r="N32" s="263"/>
      <c r="O32" s="263"/>
      <c r="P32" s="263"/>
      <c r="Q32" s="263">
        <v>20</v>
      </c>
      <c r="R32" s="263" t="s">
        <v>32</v>
      </c>
      <c r="S32" s="264">
        <v>2</v>
      </c>
      <c r="T32" s="262"/>
      <c r="U32" s="263"/>
      <c r="V32" s="263"/>
      <c r="W32" s="263"/>
      <c r="X32" s="263"/>
      <c r="Y32" s="263"/>
      <c r="Z32" s="263"/>
      <c r="AA32" s="265"/>
      <c r="AB32" s="266"/>
      <c r="AC32" s="267"/>
      <c r="AD32" s="268"/>
      <c r="AE32" s="268"/>
      <c r="AF32" s="268"/>
      <c r="AG32" s="268"/>
      <c r="AH32" s="105"/>
      <c r="AI32" s="106"/>
      <c r="AJ32" s="107"/>
      <c r="AK32" s="108"/>
      <c r="AL32" s="109"/>
      <c r="AM32" s="109"/>
      <c r="AN32" s="109"/>
      <c r="AO32" s="109"/>
      <c r="AP32" s="83"/>
      <c r="AQ32" s="110"/>
      <c r="AR32" s="111"/>
    </row>
    <row r="33" spans="1:44" s="90" customFormat="1" ht="40.15" customHeight="1" x14ac:dyDescent="0.35">
      <c r="A33" s="65">
        <v>2</v>
      </c>
      <c r="B33" s="66" t="s">
        <v>102</v>
      </c>
      <c r="C33" s="82">
        <f t="shared" si="12"/>
        <v>75</v>
      </c>
      <c r="D33" s="82">
        <f t="shared" si="13"/>
        <v>40</v>
      </c>
      <c r="E33" s="82">
        <f t="shared" si="14"/>
        <v>3</v>
      </c>
      <c r="F33" s="294">
        <f t="shared" si="15"/>
        <v>10</v>
      </c>
      <c r="G33" s="294">
        <f t="shared" si="15"/>
        <v>30</v>
      </c>
      <c r="H33" s="294">
        <f t="shared" si="15"/>
        <v>0</v>
      </c>
      <c r="I33" s="294">
        <f t="shared" si="15"/>
        <v>0</v>
      </c>
      <c r="J33" s="294">
        <f t="shared" si="15"/>
        <v>0</v>
      </c>
      <c r="K33" s="294">
        <f t="shared" si="15"/>
        <v>35</v>
      </c>
      <c r="L33" s="233"/>
      <c r="M33" s="234"/>
      <c r="N33" s="234"/>
      <c r="O33" s="234"/>
      <c r="P33" s="234"/>
      <c r="Q33" s="234"/>
      <c r="R33" s="234"/>
      <c r="S33" s="235"/>
      <c r="T33" s="233">
        <v>10</v>
      </c>
      <c r="U33" s="234">
        <v>30</v>
      </c>
      <c r="V33" s="234"/>
      <c r="W33" s="234"/>
      <c r="X33" s="234"/>
      <c r="Y33" s="234">
        <v>35</v>
      </c>
      <c r="Z33" s="234" t="s">
        <v>32</v>
      </c>
      <c r="AA33" s="238">
        <v>3</v>
      </c>
      <c r="AB33" s="239"/>
      <c r="AC33" s="269"/>
      <c r="AD33" s="242"/>
      <c r="AE33" s="242"/>
      <c r="AF33" s="242"/>
      <c r="AG33" s="242"/>
      <c r="AH33" s="56"/>
      <c r="AI33" s="58"/>
      <c r="AJ33" s="59"/>
      <c r="AK33" s="72"/>
      <c r="AL33" s="69"/>
      <c r="AM33" s="69"/>
      <c r="AN33" s="69"/>
      <c r="AO33" s="69"/>
      <c r="AP33" s="69"/>
      <c r="AQ33" s="60"/>
      <c r="AR33" s="89"/>
    </row>
    <row r="34" spans="1:44" s="90" customFormat="1" ht="40.15" customHeight="1" x14ac:dyDescent="0.35">
      <c r="A34" s="65">
        <v>3</v>
      </c>
      <c r="B34" s="66" t="s">
        <v>103</v>
      </c>
      <c r="C34" s="82">
        <f t="shared" si="12"/>
        <v>25</v>
      </c>
      <c r="D34" s="82">
        <f t="shared" si="13"/>
        <v>20</v>
      </c>
      <c r="E34" s="82">
        <f t="shared" si="14"/>
        <v>1</v>
      </c>
      <c r="F34" s="294">
        <f t="shared" si="15"/>
        <v>0</v>
      </c>
      <c r="G34" s="294">
        <f t="shared" si="15"/>
        <v>20</v>
      </c>
      <c r="H34" s="294">
        <f t="shared" si="15"/>
        <v>0</v>
      </c>
      <c r="I34" s="294">
        <f t="shared" si="15"/>
        <v>0</v>
      </c>
      <c r="J34" s="294">
        <f t="shared" si="15"/>
        <v>0</v>
      </c>
      <c r="K34" s="294">
        <f t="shared" si="15"/>
        <v>5</v>
      </c>
      <c r="L34" s="233"/>
      <c r="M34" s="234">
        <v>20</v>
      </c>
      <c r="N34" s="234"/>
      <c r="O34" s="234"/>
      <c r="P34" s="234"/>
      <c r="Q34" s="234">
        <v>5</v>
      </c>
      <c r="R34" s="234" t="s">
        <v>32</v>
      </c>
      <c r="S34" s="235">
        <v>1</v>
      </c>
      <c r="T34" s="233"/>
      <c r="U34" s="234"/>
      <c r="V34" s="234"/>
      <c r="W34" s="234"/>
      <c r="X34" s="234"/>
      <c r="Y34" s="234"/>
      <c r="Z34" s="234"/>
      <c r="AA34" s="238"/>
      <c r="AB34" s="239"/>
      <c r="AC34" s="269"/>
      <c r="AD34" s="242"/>
      <c r="AE34" s="242"/>
      <c r="AF34" s="242"/>
      <c r="AG34" s="242"/>
      <c r="AH34" s="56"/>
      <c r="AI34" s="58"/>
      <c r="AJ34" s="59"/>
      <c r="AK34" s="72"/>
      <c r="AL34" s="69"/>
      <c r="AM34" s="69"/>
      <c r="AN34" s="69"/>
      <c r="AO34" s="69"/>
      <c r="AP34" s="69"/>
      <c r="AQ34" s="60"/>
      <c r="AR34" s="89"/>
    </row>
    <row r="35" spans="1:44" s="90" customFormat="1" ht="40.15" customHeight="1" x14ac:dyDescent="0.35">
      <c r="A35" s="113">
        <v>4</v>
      </c>
      <c r="B35" s="44" t="s">
        <v>104</v>
      </c>
      <c r="C35" s="82">
        <f t="shared" si="12"/>
        <v>50</v>
      </c>
      <c r="D35" s="82">
        <f t="shared" si="13"/>
        <v>30</v>
      </c>
      <c r="E35" s="82">
        <f t="shared" si="14"/>
        <v>2</v>
      </c>
      <c r="F35" s="294">
        <f t="shared" si="15"/>
        <v>0</v>
      </c>
      <c r="G35" s="294">
        <f t="shared" si="15"/>
        <v>30</v>
      </c>
      <c r="H35" s="294">
        <f t="shared" si="15"/>
        <v>0</v>
      </c>
      <c r="I35" s="294">
        <f t="shared" si="15"/>
        <v>0</v>
      </c>
      <c r="J35" s="294">
        <f t="shared" si="15"/>
        <v>0</v>
      </c>
      <c r="K35" s="294">
        <f t="shared" si="15"/>
        <v>20</v>
      </c>
      <c r="L35" s="233"/>
      <c r="M35" s="237">
        <v>30</v>
      </c>
      <c r="N35" s="234"/>
      <c r="O35" s="234"/>
      <c r="P35" s="234"/>
      <c r="Q35" s="237">
        <v>20</v>
      </c>
      <c r="R35" s="234" t="s">
        <v>32</v>
      </c>
      <c r="S35" s="235">
        <v>2</v>
      </c>
      <c r="T35" s="233"/>
      <c r="U35" s="234"/>
      <c r="V35" s="234"/>
      <c r="W35" s="234"/>
      <c r="X35" s="234"/>
      <c r="Y35" s="234"/>
      <c r="Z35" s="234"/>
      <c r="AA35" s="238"/>
      <c r="AB35" s="239"/>
      <c r="AC35" s="269"/>
      <c r="AD35" s="242"/>
      <c r="AE35" s="242"/>
      <c r="AF35" s="242"/>
      <c r="AG35" s="242"/>
      <c r="AH35" s="56"/>
      <c r="AI35" s="58"/>
      <c r="AJ35" s="59"/>
      <c r="AK35" s="72"/>
      <c r="AL35" s="69"/>
      <c r="AM35" s="69"/>
      <c r="AN35" s="69"/>
      <c r="AO35" s="69"/>
      <c r="AP35" s="56"/>
      <c r="AQ35" s="114"/>
      <c r="AR35" s="89"/>
    </row>
    <row r="36" spans="1:44" s="90" customFormat="1" ht="40.15" customHeight="1" x14ac:dyDescent="0.35">
      <c r="A36" s="65">
        <v>5</v>
      </c>
      <c r="B36" s="66" t="s">
        <v>105</v>
      </c>
      <c r="C36" s="82">
        <f t="shared" si="12"/>
        <v>50</v>
      </c>
      <c r="D36" s="82">
        <f t="shared" si="13"/>
        <v>25</v>
      </c>
      <c r="E36" s="82">
        <f t="shared" si="14"/>
        <v>2</v>
      </c>
      <c r="F36" s="294">
        <f t="shared" si="15"/>
        <v>0</v>
      </c>
      <c r="G36" s="294">
        <f t="shared" si="15"/>
        <v>0</v>
      </c>
      <c r="H36" s="294">
        <f t="shared" si="15"/>
        <v>0</v>
      </c>
      <c r="I36" s="294">
        <f t="shared" si="15"/>
        <v>0</v>
      </c>
      <c r="J36" s="294">
        <f t="shared" si="15"/>
        <v>25</v>
      </c>
      <c r="K36" s="294">
        <f t="shared" si="15"/>
        <v>25</v>
      </c>
      <c r="L36" s="233"/>
      <c r="M36" s="234"/>
      <c r="N36" s="234"/>
      <c r="O36" s="234"/>
      <c r="P36" s="237">
        <v>25</v>
      </c>
      <c r="Q36" s="237">
        <v>25</v>
      </c>
      <c r="R36" s="234" t="s">
        <v>32</v>
      </c>
      <c r="S36" s="235">
        <v>2</v>
      </c>
      <c r="T36" s="233"/>
      <c r="U36" s="234"/>
      <c r="V36" s="234"/>
      <c r="W36" s="234"/>
      <c r="X36" s="234"/>
      <c r="Y36" s="234"/>
      <c r="Z36" s="234"/>
      <c r="AA36" s="238"/>
      <c r="AB36" s="239"/>
      <c r="AC36" s="269"/>
      <c r="AD36" s="242"/>
      <c r="AE36" s="242"/>
      <c r="AF36" s="242"/>
      <c r="AG36" s="242"/>
      <c r="AH36" s="56"/>
      <c r="AI36" s="58"/>
      <c r="AJ36" s="59"/>
      <c r="AK36" s="72"/>
      <c r="AL36" s="69"/>
      <c r="AM36" s="69"/>
      <c r="AN36" s="69"/>
      <c r="AO36" s="69"/>
      <c r="AP36" s="69"/>
      <c r="AQ36" s="60"/>
      <c r="AR36" s="89"/>
    </row>
    <row r="37" spans="1:44" s="90" customFormat="1" ht="40.15" customHeight="1" x14ac:dyDescent="0.35">
      <c r="A37" s="115">
        <v>6</v>
      </c>
      <c r="B37" s="116" t="s">
        <v>106</v>
      </c>
      <c r="C37" s="82">
        <f t="shared" si="12"/>
        <v>50</v>
      </c>
      <c r="D37" s="82">
        <f t="shared" si="13"/>
        <v>30</v>
      </c>
      <c r="E37" s="82">
        <f t="shared" si="14"/>
        <v>2</v>
      </c>
      <c r="F37" s="294">
        <f t="shared" si="15"/>
        <v>0</v>
      </c>
      <c r="G37" s="294">
        <f t="shared" si="15"/>
        <v>0</v>
      </c>
      <c r="H37" s="294">
        <f t="shared" si="15"/>
        <v>0</v>
      </c>
      <c r="I37" s="294">
        <f t="shared" si="15"/>
        <v>0</v>
      </c>
      <c r="J37" s="294">
        <f t="shared" si="15"/>
        <v>30</v>
      </c>
      <c r="K37" s="294">
        <f t="shared" si="15"/>
        <v>20</v>
      </c>
      <c r="L37" s="270"/>
      <c r="M37" s="248"/>
      <c r="N37" s="248"/>
      <c r="O37" s="248"/>
      <c r="P37" s="248"/>
      <c r="Q37" s="248"/>
      <c r="R37" s="248"/>
      <c r="S37" s="271"/>
      <c r="T37" s="270"/>
      <c r="U37" s="248"/>
      <c r="V37" s="248"/>
      <c r="W37" s="248"/>
      <c r="X37" s="248">
        <v>30</v>
      </c>
      <c r="Y37" s="248">
        <v>20</v>
      </c>
      <c r="Z37" s="248" t="s">
        <v>32</v>
      </c>
      <c r="AA37" s="272">
        <v>2</v>
      </c>
      <c r="AB37" s="247"/>
      <c r="AC37" s="273"/>
      <c r="AD37" s="248"/>
      <c r="AE37" s="248"/>
      <c r="AF37" s="248"/>
      <c r="AG37" s="248"/>
      <c r="AH37" s="76"/>
      <c r="AI37" s="117"/>
      <c r="AJ37" s="75"/>
      <c r="AK37" s="79"/>
      <c r="AL37" s="76"/>
      <c r="AM37" s="76"/>
      <c r="AN37" s="76"/>
      <c r="AO37" s="76"/>
      <c r="AP37" s="76"/>
      <c r="AQ37" s="80"/>
      <c r="AR37" s="89"/>
    </row>
    <row r="38" spans="1:44" s="90" customFormat="1" ht="48.75" customHeight="1" x14ac:dyDescent="0.35">
      <c r="A38" s="297" t="s">
        <v>53</v>
      </c>
      <c r="B38" s="293" t="s">
        <v>54</v>
      </c>
      <c r="C38" s="294">
        <f>SUM(F38,G38,J38,K38)</f>
        <v>975</v>
      </c>
      <c r="D38" s="294">
        <f t="shared" si="13"/>
        <v>515</v>
      </c>
      <c r="E38" s="294">
        <f t="shared" ref="E38:AG38" si="16">SUM(E39:E48)</f>
        <v>39</v>
      </c>
      <c r="F38" s="294">
        <f t="shared" si="16"/>
        <v>190</v>
      </c>
      <c r="G38" s="294">
        <f t="shared" si="16"/>
        <v>145</v>
      </c>
      <c r="H38" s="294">
        <f t="shared" si="16"/>
        <v>0</v>
      </c>
      <c r="I38" s="294">
        <f t="shared" si="16"/>
        <v>0</v>
      </c>
      <c r="J38" s="294">
        <f t="shared" si="16"/>
        <v>180</v>
      </c>
      <c r="K38" s="294">
        <f t="shared" si="16"/>
        <v>460</v>
      </c>
      <c r="L38" s="316">
        <f t="shared" si="16"/>
        <v>0</v>
      </c>
      <c r="M38" s="297">
        <f t="shared" si="16"/>
        <v>0</v>
      </c>
      <c r="N38" s="297">
        <f t="shared" si="16"/>
        <v>0</v>
      </c>
      <c r="O38" s="317">
        <f t="shared" si="16"/>
        <v>0</v>
      </c>
      <c r="P38" s="317">
        <f t="shared" si="16"/>
        <v>0</v>
      </c>
      <c r="Q38" s="317">
        <f t="shared" si="16"/>
        <v>0</v>
      </c>
      <c r="R38" s="317">
        <f t="shared" si="16"/>
        <v>0</v>
      </c>
      <c r="S38" s="318">
        <f t="shared" si="16"/>
        <v>0</v>
      </c>
      <c r="T38" s="319">
        <f t="shared" si="16"/>
        <v>0</v>
      </c>
      <c r="U38" s="317">
        <f t="shared" si="16"/>
        <v>0</v>
      </c>
      <c r="V38" s="317">
        <f t="shared" si="16"/>
        <v>0</v>
      </c>
      <c r="W38" s="317">
        <f t="shared" si="16"/>
        <v>0</v>
      </c>
      <c r="X38" s="317">
        <f t="shared" si="16"/>
        <v>0</v>
      </c>
      <c r="Y38" s="317">
        <f t="shared" si="16"/>
        <v>0</v>
      </c>
      <c r="Z38" s="317">
        <f t="shared" si="16"/>
        <v>0</v>
      </c>
      <c r="AA38" s="320">
        <f t="shared" si="16"/>
        <v>0</v>
      </c>
      <c r="AB38" s="321">
        <f t="shared" si="16"/>
        <v>70</v>
      </c>
      <c r="AC38" s="317">
        <f t="shared" si="16"/>
        <v>55</v>
      </c>
      <c r="AD38" s="317">
        <f t="shared" si="16"/>
        <v>0</v>
      </c>
      <c r="AE38" s="317">
        <f t="shared" si="16"/>
        <v>0</v>
      </c>
      <c r="AF38" s="317">
        <f t="shared" si="16"/>
        <v>80</v>
      </c>
      <c r="AG38" s="317">
        <f t="shared" si="16"/>
        <v>195</v>
      </c>
      <c r="AH38" s="317">
        <f>COUNTIF(AH39:AH45,"E")</f>
        <v>0</v>
      </c>
      <c r="AI38" s="320">
        <f t="shared" ref="AI38:AO38" si="17">SUM(AI39:AI48)</f>
        <v>16</v>
      </c>
      <c r="AJ38" s="321">
        <f t="shared" si="17"/>
        <v>120</v>
      </c>
      <c r="AK38" s="317">
        <f t="shared" si="17"/>
        <v>90</v>
      </c>
      <c r="AL38" s="317">
        <f t="shared" si="17"/>
        <v>0</v>
      </c>
      <c r="AM38" s="317">
        <f t="shared" si="17"/>
        <v>0</v>
      </c>
      <c r="AN38" s="309">
        <f t="shared" si="17"/>
        <v>100</v>
      </c>
      <c r="AO38" s="317">
        <f t="shared" si="17"/>
        <v>265</v>
      </c>
      <c r="AP38" s="317">
        <f>COUNTIF(AP39:AP48,"E")</f>
        <v>2</v>
      </c>
      <c r="AQ38" s="297">
        <f>SUM(AQ39:AQ48)</f>
        <v>23</v>
      </c>
      <c r="AR38" s="89"/>
    </row>
    <row r="39" spans="1:44" s="90" customFormat="1" ht="48.4" customHeight="1" x14ac:dyDescent="0.35">
      <c r="A39" s="120">
        <v>1</v>
      </c>
      <c r="B39" s="121" t="s">
        <v>55</v>
      </c>
      <c r="C39" s="122">
        <f t="shared" ref="C39:C48" si="18">SUM(F39:K39)</f>
        <v>75</v>
      </c>
      <c r="D39" s="122">
        <f t="shared" si="13"/>
        <v>40</v>
      </c>
      <c r="E39" s="122">
        <f t="shared" ref="E39:E48" si="19">SUM(S39,AA39,AI39,AQ39)</f>
        <v>3</v>
      </c>
      <c r="F39" s="307">
        <f t="shared" ref="F39:F48" si="20">SUM(L39,T39,AB39,AJ39)</f>
        <v>10</v>
      </c>
      <c r="G39" s="307">
        <f t="shared" ref="G39:G48" si="21">SUM(M39,U39,AC39,AK39)</f>
        <v>30</v>
      </c>
      <c r="H39" s="307">
        <f t="shared" ref="H39:H48" si="22">SUM(N39,V39,AD39,AL39)</f>
        <v>0</v>
      </c>
      <c r="I39" s="307">
        <f t="shared" ref="I39:I48" si="23">SUM(O39,W39,AE39,AM39)</f>
        <v>0</v>
      </c>
      <c r="J39" s="307">
        <f t="shared" ref="J39:J48" si="24">SUM(AF39,AN39)</f>
        <v>0</v>
      </c>
      <c r="K39" s="307">
        <f t="shared" ref="K39:K48" si="25">SUM(Q39,Y39,AG39,AO39)</f>
        <v>35</v>
      </c>
      <c r="L39" s="274"/>
      <c r="M39" s="275"/>
      <c r="N39" s="275"/>
      <c r="O39" s="275"/>
      <c r="P39" s="275"/>
      <c r="Q39" s="275"/>
      <c r="R39" s="275"/>
      <c r="S39" s="276"/>
      <c r="T39" s="277"/>
      <c r="U39" s="278"/>
      <c r="V39" s="278"/>
      <c r="W39" s="278"/>
      <c r="X39" s="275"/>
      <c r="Y39" s="278"/>
      <c r="Z39" s="278"/>
      <c r="AA39" s="279"/>
      <c r="AB39" s="280"/>
      <c r="AC39" s="278"/>
      <c r="AD39" s="278"/>
      <c r="AE39" s="278"/>
      <c r="AF39" s="275"/>
      <c r="AG39" s="278"/>
      <c r="AH39" s="127"/>
      <c r="AI39" s="128"/>
      <c r="AJ39" s="129">
        <v>10</v>
      </c>
      <c r="AK39" s="127">
        <v>30</v>
      </c>
      <c r="AL39" s="127"/>
      <c r="AM39" s="127"/>
      <c r="AN39" s="47"/>
      <c r="AO39" s="127">
        <v>35</v>
      </c>
      <c r="AP39" s="56" t="s">
        <v>32</v>
      </c>
      <c r="AQ39" s="130">
        <v>3</v>
      </c>
      <c r="AR39" s="89"/>
    </row>
    <row r="40" spans="1:44" s="90" customFormat="1" ht="40.15" customHeight="1" x14ac:dyDescent="0.35">
      <c r="A40" s="131">
        <v>2</v>
      </c>
      <c r="B40" s="132" t="s">
        <v>56</v>
      </c>
      <c r="C40" s="82">
        <f t="shared" si="18"/>
        <v>50</v>
      </c>
      <c r="D40" s="122">
        <f t="shared" si="13"/>
        <v>25</v>
      </c>
      <c r="E40" s="82">
        <f t="shared" si="19"/>
        <v>2</v>
      </c>
      <c r="F40" s="294">
        <f t="shared" si="20"/>
        <v>0</v>
      </c>
      <c r="G40" s="294">
        <f t="shared" si="21"/>
        <v>25</v>
      </c>
      <c r="H40" s="294">
        <f t="shared" si="22"/>
        <v>0</v>
      </c>
      <c r="I40" s="294">
        <f t="shared" si="23"/>
        <v>0</v>
      </c>
      <c r="J40" s="307">
        <f t="shared" si="24"/>
        <v>0</v>
      </c>
      <c r="K40" s="294">
        <f t="shared" si="25"/>
        <v>25</v>
      </c>
      <c r="L40" s="281"/>
      <c r="M40" s="259"/>
      <c r="N40" s="259"/>
      <c r="O40" s="259"/>
      <c r="P40" s="259"/>
      <c r="Q40" s="259"/>
      <c r="R40" s="259"/>
      <c r="S40" s="282"/>
      <c r="T40" s="283"/>
      <c r="U40" s="284"/>
      <c r="V40" s="284"/>
      <c r="W40" s="284"/>
      <c r="X40" s="259"/>
      <c r="Y40" s="284"/>
      <c r="Z40" s="284"/>
      <c r="AA40" s="285"/>
      <c r="AB40" s="286"/>
      <c r="AC40" s="284">
        <v>25</v>
      </c>
      <c r="AD40" s="284"/>
      <c r="AE40" s="284"/>
      <c r="AF40" s="259"/>
      <c r="AG40" s="284">
        <v>25</v>
      </c>
      <c r="AH40" s="56" t="s">
        <v>32</v>
      </c>
      <c r="AI40" s="137">
        <v>2</v>
      </c>
      <c r="AJ40" s="138"/>
      <c r="AK40" s="136"/>
      <c r="AL40" s="136"/>
      <c r="AM40" s="136"/>
      <c r="AN40" s="56"/>
      <c r="AO40" s="136"/>
      <c r="AP40" s="136"/>
      <c r="AQ40" s="139"/>
      <c r="AR40" s="89"/>
    </row>
    <row r="41" spans="1:44" s="90" customFormat="1" ht="40.15" customHeight="1" x14ac:dyDescent="0.35">
      <c r="A41" s="131">
        <v>3</v>
      </c>
      <c r="B41" s="132" t="s">
        <v>57</v>
      </c>
      <c r="C41" s="82">
        <f t="shared" si="18"/>
        <v>100</v>
      </c>
      <c r="D41" s="122">
        <f t="shared" si="13"/>
        <v>50</v>
      </c>
      <c r="E41" s="82">
        <f t="shared" si="19"/>
        <v>4</v>
      </c>
      <c r="F41" s="294">
        <f t="shared" si="20"/>
        <v>20</v>
      </c>
      <c r="G41" s="294">
        <f t="shared" si="21"/>
        <v>30</v>
      </c>
      <c r="H41" s="294">
        <f t="shared" si="22"/>
        <v>0</v>
      </c>
      <c r="I41" s="294">
        <f t="shared" si="23"/>
        <v>0</v>
      </c>
      <c r="J41" s="307">
        <f t="shared" si="24"/>
        <v>0</v>
      </c>
      <c r="K41" s="294">
        <f t="shared" si="25"/>
        <v>50</v>
      </c>
      <c r="L41" s="281"/>
      <c r="M41" s="259"/>
      <c r="N41" s="259"/>
      <c r="O41" s="259"/>
      <c r="P41" s="259"/>
      <c r="Q41" s="259"/>
      <c r="R41" s="259"/>
      <c r="S41" s="282"/>
      <c r="T41" s="283"/>
      <c r="U41" s="284"/>
      <c r="V41" s="284"/>
      <c r="W41" s="284"/>
      <c r="X41" s="259"/>
      <c r="Y41" s="284"/>
      <c r="Z41" s="284"/>
      <c r="AA41" s="285"/>
      <c r="AB41" s="286"/>
      <c r="AC41" s="284"/>
      <c r="AD41" s="284"/>
      <c r="AE41" s="284"/>
      <c r="AF41" s="259"/>
      <c r="AG41" s="284"/>
      <c r="AH41" s="136"/>
      <c r="AI41" s="137"/>
      <c r="AJ41" s="138">
        <v>20</v>
      </c>
      <c r="AK41" s="136">
        <v>30</v>
      </c>
      <c r="AL41" s="136"/>
      <c r="AM41" s="136"/>
      <c r="AN41" s="56"/>
      <c r="AO41" s="136">
        <v>50</v>
      </c>
      <c r="AP41" s="136" t="s">
        <v>30</v>
      </c>
      <c r="AQ41" s="139">
        <v>4</v>
      </c>
      <c r="AR41" s="89"/>
    </row>
    <row r="42" spans="1:44" s="90" customFormat="1" ht="40.15" customHeight="1" x14ac:dyDescent="0.35">
      <c r="A42" s="131">
        <v>4</v>
      </c>
      <c r="B42" s="132" t="s">
        <v>58</v>
      </c>
      <c r="C42" s="82">
        <f t="shared" si="18"/>
        <v>75</v>
      </c>
      <c r="D42" s="122">
        <f t="shared" si="13"/>
        <v>40</v>
      </c>
      <c r="E42" s="82">
        <f t="shared" si="19"/>
        <v>3</v>
      </c>
      <c r="F42" s="294">
        <f t="shared" si="20"/>
        <v>10</v>
      </c>
      <c r="G42" s="294">
        <f t="shared" si="21"/>
        <v>30</v>
      </c>
      <c r="H42" s="294">
        <f t="shared" si="22"/>
        <v>0</v>
      </c>
      <c r="I42" s="294">
        <f t="shared" si="23"/>
        <v>0</v>
      </c>
      <c r="J42" s="307">
        <f t="shared" si="24"/>
        <v>0</v>
      </c>
      <c r="K42" s="294">
        <f t="shared" si="25"/>
        <v>35</v>
      </c>
      <c r="L42" s="281"/>
      <c r="M42" s="259"/>
      <c r="N42" s="259"/>
      <c r="O42" s="259"/>
      <c r="P42" s="259"/>
      <c r="Q42" s="259"/>
      <c r="R42" s="259"/>
      <c r="S42" s="282"/>
      <c r="T42" s="283"/>
      <c r="U42" s="284"/>
      <c r="V42" s="284"/>
      <c r="W42" s="284"/>
      <c r="X42" s="259"/>
      <c r="Y42" s="284"/>
      <c r="Z42" s="284"/>
      <c r="AA42" s="285"/>
      <c r="AB42" s="287">
        <v>10</v>
      </c>
      <c r="AC42" s="258">
        <v>30</v>
      </c>
      <c r="AD42" s="284"/>
      <c r="AE42" s="284"/>
      <c r="AF42" s="259"/>
      <c r="AG42" s="284">
        <v>35</v>
      </c>
      <c r="AH42" s="56" t="s">
        <v>32</v>
      </c>
      <c r="AI42" s="137">
        <v>3</v>
      </c>
      <c r="AJ42" s="138"/>
      <c r="AK42" s="136"/>
      <c r="AL42" s="136"/>
      <c r="AM42" s="136"/>
      <c r="AN42" s="56"/>
      <c r="AO42" s="136"/>
      <c r="AP42" s="136"/>
      <c r="AQ42" s="139"/>
      <c r="AR42" s="89"/>
    </row>
    <row r="43" spans="1:44" s="90" customFormat="1" ht="40.15" customHeight="1" x14ac:dyDescent="0.35">
      <c r="A43" s="131">
        <v>5</v>
      </c>
      <c r="B43" s="132" t="s">
        <v>59</v>
      </c>
      <c r="C43" s="82">
        <f t="shared" si="18"/>
        <v>50</v>
      </c>
      <c r="D43" s="122">
        <f t="shared" si="13"/>
        <v>40</v>
      </c>
      <c r="E43" s="82">
        <f t="shared" si="19"/>
        <v>2</v>
      </c>
      <c r="F43" s="294">
        <f t="shared" si="20"/>
        <v>10</v>
      </c>
      <c r="G43" s="294">
        <f t="shared" si="21"/>
        <v>30</v>
      </c>
      <c r="H43" s="294">
        <f t="shared" si="22"/>
        <v>0</v>
      </c>
      <c r="I43" s="294">
        <f t="shared" si="23"/>
        <v>0</v>
      </c>
      <c r="J43" s="307">
        <f t="shared" si="24"/>
        <v>0</v>
      </c>
      <c r="K43" s="294">
        <f t="shared" si="25"/>
        <v>10</v>
      </c>
      <c r="L43" s="281"/>
      <c r="M43" s="259"/>
      <c r="N43" s="259"/>
      <c r="O43" s="259"/>
      <c r="P43" s="259"/>
      <c r="Q43" s="259"/>
      <c r="R43" s="288"/>
      <c r="S43" s="282"/>
      <c r="T43" s="283"/>
      <c r="U43" s="284"/>
      <c r="V43" s="284"/>
      <c r="W43" s="284"/>
      <c r="X43" s="259"/>
      <c r="Y43" s="284"/>
      <c r="Z43" s="284"/>
      <c r="AA43" s="285"/>
      <c r="AB43" s="286"/>
      <c r="AC43" s="284"/>
      <c r="AD43" s="284"/>
      <c r="AE43" s="284"/>
      <c r="AF43" s="259"/>
      <c r="AG43" s="284"/>
      <c r="AH43" s="56"/>
      <c r="AI43" s="137"/>
      <c r="AJ43" s="138">
        <v>10</v>
      </c>
      <c r="AK43" s="136">
        <v>30</v>
      </c>
      <c r="AL43" s="136"/>
      <c r="AM43" s="136"/>
      <c r="AN43" s="56"/>
      <c r="AO43" s="136">
        <v>10</v>
      </c>
      <c r="AP43" s="136" t="s">
        <v>32</v>
      </c>
      <c r="AQ43" s="139">
        <v>2</v>
      </c>
      <c r="AR43" s="89"/>
    </row>
    <row r="44" spans="1:44" s="90" customFormat="1" ht="40.15" customHeight="1" x14ac:dyDescent="0.35">
      <c r="A44" s="131">
        <v>6</v>
      </c>
      <c r="B44" s="132" t="s">
        <v>60</v>
      </c>
      <c r="C44" s="82">
        <f t="shared" si="18"/>
        <v>200</v>
      </c>
      <c r="D44" s="122">
        <f t="shared" si="13"/>
        <v>100</v>
      </c>
      <c r="E44" s="82">
        <f t="shared" si="19"/>
        <v>8</v>
      </c>
      <c r="F44" s="294">
        <f t="shared" si="20"/>
        <v>40</v>
      </c>
      <c r="G44" s="294">
        <f t="shared" si="21"/>
        <v>0</v>
      </c>
      <c r="H44" s="294">
        <f t="shared" si="22"/>
        <v>0</v>
      </c>
      <c r="I44" s="294">
        <f t="shared" si="23"/>
        <v>0</v>
      </c>
      <c r="J44" s="307">
        <f t="shared" si="24"/>
        <v>60</v>
      </c>
      <c r="K44" s="294">
        <f t="shared" si="25"/>
        <v>100</v>
      </c>
      <c r="L44" s="281"/>
      <c r="M44" s="259"/>
      <c r="N44" s="259"/>
      <c r="O44" s="259"/>
      <c r="P44" s="259"/>
      <c r="Q44" s="259"/>
      <c r="R44" s="259"/>
      <c r="S44" s="282"/>
      <c r="T44" s="283"/>
      <c r="U44" s="284"/>
      <c r="V44" s="284"/>
      <c r="W44" s="284"/>
      <c r="X44" s="259"/>
      <c r="Y44" s="284"/>
      <c r="Z44" s="284"/>
      <c r="AA44" s="285"/>
      <c r="AB44" s="286">
        <v>20</v>
      </c>
      <c r="AC44" s="284"/>
      <c r="AD44" s="284"/>
      <c r="AE44" s="284"/>
      <c r="AF44" s="259">
        <v>30</v>
      </c>
      <c r="AG44" s="284">
        <v>50</v>
      </c>
      <c r="AH44" s="56" t="s">
        <v>32</v>
      </c>
      <c r="AI44" s="137">
        <v>4</v>
      </c>
      <c r="AJ44" s="138">
        <v>20</v>
      </c>
      <c r="AK44" s="136"/>
      <c r="AL44" s="136"/>
      <c r="AM44" s="136"/>
      <c r="AN44" s="56">
        <v>30</v>
      </c>
      <c r="AO44" s="136">
        <v>50</v>
      </c>
      <c r="AP44" s="56" t="s">
        <v>32</v>
      </c>
      <c r="AQ44" s="139">
        <v>4</v>
      </c>
      <c r="AR44" s="89"/>
    </row>
    <row r="45" spans="1:44" s="90" customFormat="1" ht="40.15" customHeight="1" x14ac:dyDescent="0.35">
      <c r="A45" s="131">
        <v>7</v>
      </c>
      <c r="B45" s="132" t="s">
        <v>61</v>
      </c>
      <c r="C45" s="82">
        <f t="shared" si="18"/>
        <v>200</v>
      </c>
      <c r="D45" s="122">
        <f t="shared" si="13"/>
        <v>100</v>
      </c>
      <c r="E45" s="82">
        <f t="shared" si="19"/>
        <v>8</v>
      </c>
      <c r="F45" s="294">
        <f t="shared" si="20"/>
        <v>40</v>
      </c>
      <c r="G45" s="294">
        <f t="shared" si="21"/>
        <v>0</v>
      </c>
      <c r="H45" s="294">
        <f t="shared" si="22"/>
        <v>0</v>
      </c>
      <c r="I45" s="294">
        <f t="shared" si="23"/>
        <v>0</v>
      </c>
      <c r="J45" s="307">
        <f t="shared" si="24"/>
        <v>60</v>
      </c>
      <c r="K45" s="294">
        <f t="shared" si="25"/>
        <v>100</v>
      </c>
      <c r="L45" s="133"/>
      <c r="M45" s="94"/>
      <c r="N45" s="94"/>
      <c r="O45" s="94"/>
      <c r="P45" s="94"/>
      <c r="Q45" s="94"/>
      <c r="R45" s="94"/>
      <c r="S45" s="134"/>
      <c r="T45" s="135"/>
      <c r="U45" s="136"/>
      <c r="V45" s="136"/>
      <c r="W45" s="136"/>
      <c r="X45" s="94"/>
      <c r="Y45" s="136"/>
      <c r="Z45" s="136"/>
      <c r="AA45" s="137"/>
      <c r="AB45" s="138">
        <v>20</v>
      </c>
      <c r="AC45" s="136"/>
      <c r="AD45" s="136"/>
      <c r="AE45" s="136"/>
      <c r="AF45" s="94">
        <v>30</v>
      </c>
      <c r="AG45" s="136">
        <v>50</v>
      </c>
      <c r="AH45" s="56" t="s">
        <v>32</v>
      </c>
      <c r="AI45" s="137">
        <v>4</v>
      </c>
      <c r="AJ45" s="138">
        <v>20</v>
      </c>
      <c r="AK45" s="136"/>
      <c r="AL45" s="136"/>
      <c r="AM45" s="136"/>
      <c r="AN45" s="56">
        <v>30</v>
      </c>
      <c r="AO45" s="136">
        <v>50</v>
      </c>
      <c r="AP45" s="136" t="s">
        <v>30</v>
      </c>
      <c r="AQ45" s="139">
        <v>4</v>
      </c>
      <c r="AR45" s="89"/>
    </row>
    <row r="46" spans="1:44" s="90" customFormat="1" ht="40.15" customHeight="1" x14ac:dyDescent="0.35">
      <c r="A46" s="131">
        <v>8</v>
      </c>
      <c r="B46" s="132" t="s">
        <v>62</v>
      </c>
      <c r="C46" s="82">
        <f t="shared" si="18"/>
        <v>75</v>
      </c>
      <c r="D46" s="122">
        <f t="shared" si="13"/>
        <v>40</v>
      </c>
      <c r="E46" s="82">
        <f t="shared" si="19"/>
        <v>3</v>
      </c>
      <c r="F46" s="294">
        <f t="shared" si="20"/>
        <v>20</v>
      </c>
      <c r="G46" s="294">
        <f t="shared" si="21"/>
        <v>0</v>
      </c>
      <c r="H46" s="294">
        <f t="shared" si="22"/>
        <v>0</v>
      </c>
      <c r="I46" s="294">
        <f t="shared" si="23"/>
        <v>0</v>
      </c>
      <c r="J46" s="307">
        <f t="shared" si="24"/>
        <v>20</v>
      </c>
      <c r="K46" s="294">
        <f t="shared" si="25"/>
        <v>35</v>
      </c>
      <c r="L46" s="133"/>
      <c r="M46" s="94"/>
      <c r="N46" s="94"/>
      <c r="O46" s="94"/>
      <c r="P46" s="94"/>
      <c r="Q46" s="94"/>
      <c r="R46" s="94"/>
      <c r="S46" s="134"/>
      <c r="T46" s="135"/>
      <c r="U46" s="136"/>
      <c r="V46" s="136"/>
      <c r="W46" s="136"/>
      <c r="X46" s="94"/>
      <c r="Y46" s="136"/>
      <c r="Z46" s="136"/>
      <c r="AA46" s="137"/>
      <c r="AB46" s="138"/>
      <c r="AC46" s="136"/>
      <c r="AD46" s="136"/>
      <c r="AE46" s="136"/>
      <c r="AF46" s="94"/>
      <c r="AG46" s="136"/>
      <c r="AH46" s="136"/>
      <c r="AI46" s="137"/>
      <c r="AJ46" s="138">
        <v>20</v>
      </c>
      <c r="AK46" s="136"/>
      <c r="AL46" s="136"/>
      <c r="AM46" s="136"/>
      <c r="AN46" s="56">
        <v>20</v>
      </c>
      <c r="AO46" s="136">
        <v>35</v>
      </c>
      <c r="AP46" s="56" t="s">
        <v>32</v>
      </c>
      <c r="AQ46" s="139">
        <v>3</v>
      </c>
      <c r="AR46" s="89"/>
    </row>
    <row r="47" spans="1:44" s="90" customFormat="1" ht="40.15" customHeight="1" x14ac:dyDescent="0.35">
      <c r="A47" s="131">
        <v>9</v>
      </c>
      <c r="B47" s="132" t="s">
        <v>63</v>
      </c>
      <c r="C47" s="82">
        <f t="shared" si="18"/>
        <v>75</v>
      </c>
      <c r="D47" s="122">
        <f t="shared" si="13"/>
        <v>40</v>
      </c>
      <c r="E47" s="82">
        <f t="shared" si="19"/>
        <v>3</v>
      </c>
      <c r="F47" s="294">
        <f t="shared" si="20"/>
        <v>20</v>
      </c>
      <c r="G47" s="294">
        <f t="shared" si="21"/>
        <v>0</v>
      </c>
      <c r="H47" s="294">
        <f t="shared" si="22"/>
        <v>0</v>
      </c>
      <c r="I47" s="294">
        <f t="shared" si="23"/>
        <v>0</v>
      </c>
      <c r="J47" s="307">
        <f t="shared" si="24"/>
        <v>20</v>
      </c>
      <c r="K47" s="294">
        <f t="shared" si="25"/>
        <v>35</v>
      </c>
      <c r="L47" s="133"/>
      <c r="M47" s="94"/>
      <c r="N47" s="94"/>
      <c r="O47" s="94"/>
      <c r="P47" s="94"/>
      <c r="Q47" s="94"/>
      <c r="R47" s="94"/>
      <c r="S47" s="134"/>
      <c r="T47" s="135"/>
      <c r="U47" s="136"/>
      <c r="V47" s="136"/>
      <c r="W47" s="136"/>
      <c r="X47" s="94"/>
      <c r="Y47" s="136"/>
      <c r="Z47" s="136"/>
      <c r="AA47" s="137"/>
      <c r="AB47" s="138">
        <v>20</v>
      </c>
      <c r="AC47" s="136"/>
      <c r="AD47" s="136"/>
      <c r="AE47" s="136"/>
      <c r="AF47" s="94">
        <v>20</v>
      </c>
      <c r="AG47" s="136">
        <v>35</v>
      </c>
      <c r="AH47" s="136" t="s">
        <v>32</v>
      </c>
      <c r="AI47" s="137">
        <v>3</v>
      </c>
      <c r="AJ47" s="138"/>
      <c r="AK47" s="136"/>
      <c r="AL47" s="136"/>
      <c r="AM47" s="136"/>
      <c r="AN47" s="56"/>
      <c r="AO47" s="136"/>
      <c r="AP47" s="56"/>
      <c r="AQ47" s="139"/>
      <c r="AR47" s="89"/>
    </row>
    <row r="48" spans="1:44" s="90" customFormat="1" ht="40.15" customHeight="1" x14ac:dyDescent="0.35">
      <c r="A48" s="141">
        <v>10</v>
      </c>
      <c r="B48" s="142" t="s">
        <v>64</v>
      </c>
      <c r="C48" s="82">
        <f t="shared" si="18"/>
        <v>75</v>
      </c>
      <c r="D48" s="122">
        <f t="shared" si="13"/>
        <v>40</v>
      </c>
      <c r="E48" s="82">
        <f t="shared" si="19"/>
        <v>3</v>
      </c>
      <c r="F48" s="294">
        <f t="shared" si="20"/>
        <v>20</v>
      </c>
      <c r="G48" s="294">
        <f t="shared" si="21"/>
        <v>0</v>
      </c>
      <c r="H48" s="294">
        <f t="shared" si="22"/>
        <v>0</v>
      </c>
      <c r="I48" s="294">
        <f t="shared" si="23"/>
        <v>0</v>
      </c>
      <c r="J48" s="307">
        <f t="shared" si="24"/>
        <v>20</v>
      </c>
      <c r="K48" s="294">
        <f t="shared" si="25"/>
        <v>35</v>
      </c>
      <c r="L48" s="143"/>
      <c r="M48" s="140"/>
      <c r="N48" s="140"/>
      <c r="O48" s="140"/>
      <c r="P48" s="140"/>
      <c r="Q48" s="140"/>
      <c r="R48" s="140"/>
      <c r="S48" s="144"/>
      <c r="T48" s="145"/>
      <c r="U48" s="146"/>
      <c r="V48" s="146"/>
      <c r="W48" s="146"/>
      <c r="X48" s="140"/>
      <c r="Y48" s="146"/>
      <c r="Z48" s="146"/>
      <c r="AA48" s="147"/>
      <c r="AB48" s="148"/>
      <c r="AC48" s="146"/>
      <c r="AD48" s="146"/>
      <c r="AE48" s="146"/>
      <c r="AF48" s="140"/>
      <c r="AG48" s="146"/>
      <c r="AH48" s="146"/>
      <c r="AI48" s="147"/>
      <c r="AJ48" s="148">
        <v>20</v>
      </c>
      <c r="AK48" s="146"/>
      <c r="AL48" s="146"/>
      <c r="AM48" s="146"/>
      <c r="AN48" s="69">
        <v>20</v>
      </c>
      <c r="AO48" s="146">
        <v>35</v>
      </c>
      <c r="AP48" s="56" t="s">
        <v>32</v>
      </c>
      <c r="AQ48" s="149">
        <v>3</v>
      </c>
      <c r="AR48" s="89"/>
    </row>
    <row r="49" spans="1:44" s="90" customFormat="1" ht="40.15" customHeight="1" x14ac:dyDescent="0.35">
      <c r="A49" s="342" t="s">
        <v>65</v>
      </c>
      <c r="B49" s="341" t="s">
        <v>66</v>
      </c>
      <c r="C49" s="294">
        <f>SUM(F49,G49,J49,K49)</f>
        <v>975</v>
      </c>
      <c r="D49" s="294">
        <f t="shared" si="13"/>
        <v>515</v>
      </c>
      <c r="E49" s="294">
        <f t="shared" ref="E49:L49" si="26">SUM(E50:E59)</f>
        <v>39</v>
      </c>
      <c r="F49" s="294">
        <f t="shared" si="26"/>
        <v>190</v>
      </c>
      <c r="G49" s="294">
        <f t="shared" si="26"/>
        <v>190</v>
      </c>
      <c r="H49" s="294">
        <f t="shared" si="26"/>
        <v>0</v>
      </c>
      <c r="I49" s="294">
        <f t="shared" si="26"/>
        <v>0</v>
      </c>
      <c r="J49" s="294">
        <f t="shared" si="26"/>
        <v>135</v>
      </c>
      <c r="K49" s="294">
        <f t="shared" si="26"/>
        <v>460</v>
      </c>
      <c r="L49" s="316">
        <f t="shared" si="26"/>
        <v>0</v>
      </c>
      <c r="M49" s="297">
        <f>SUM(M50:M60)</f>
        <v>15</v>
      </c>
      <c r="N49" s="317">
        <f>SUM(N50:N60)</f>
        <v>0</v>
      </c>
      <c r="O49" s="317">
        <f>SUM(O50:O59)</f>
        <v>0</v>
      </c>
      <c r="P49" s="317">
        <f>SUM(P50:P59)</f>
        <v>0</v>
      </c>
      <c r="Q49" s="317">
        <f>SUM(Q50:Q60)</f>
        <v>10</v>
      </c>
      <c r="R49" s="317">
        <f>SUM(R50:R59)</f>
        <v>0</v>
      </c>
      <c r="S49" s="318">
        <f>SUM(S50:S60)</f>
        <v>1</v>
      </c>
      <c r="T49" s="319">
        <f t="shared" ref="T49:AG49" si="27">SUM(T50:T59)</f>
        <v>0</v>
      </c>
      <c r="U49" s="317">
        <f t="shared" si="27"/>
        <v>0</v>
      </c>
      <c r="V49" s="317">
        <f t="shared" si="27"/>
        <v>0</v>
      </c>
      <c r="W49" s="317">
        <f t="shared" si="27"/>
        <v>0</v>
      </c>
      <c r="X49" s="317">
        <f t="shared" si="27"/>
        <v>0</v>
      </c>
      <c r="Y49" s="317">
        <f t="shared" si="27"/>
        <v>0</v>
      </c>
      <c r="Z49" s="317">
        <f t="shared" si="27"/>
        <v>0</v>
      </c>
      <c r="AA49" s="320">
        <f t="shared" si="27"/>
        <v>0</v>
      </c>
      <c r="AB49" s="321">
        <f t="shared" si="27"/>
        <v>70</v>
      </c>
      <c r="AC49" s="317">
        <f t="shared" si="27"/>
        <v>110</v>
      </c>
      <c r="AD49" s="317">
        <f t="shared" si="27"/>
        <v>0</v>
      </c>
      <c r="AE49" s="317">
        <f t="shared" si="27"/>
        <v>0</v>
      </c>
      <c r="AF49" s="317">
        <f t="shared" si="27"/>
        <v>25</v>
      </c>
      <c r="AG49" s="317">
        <f t="shared" si="27"/>
        <v>195</v>
      </c>
      <c r="AH49" s="317">
        <f>COUNTIF(AH50:AH56,"E")</f>
        <v>0</v>
      </c>
      <c r="AI49" s="320">
        <f t="shared" ref="AI49:AO49" si="28">SUM(AI50:AI59)</f>
        <v>16</v>
      </c>
      <c r="AJ49" s="321">
        <f t="shared" si="28"/>
        <v>120</v>
      </c>
      <c r="AK49" s="317">
        <f t="shared" si="28"/>
        <v>80</v>
      </c>
      <c r="AL49" s="317">
        <f t="shared" si="28"/>
        <v>0</v>
      </c>
      <c r="AM49" s="317">
        <f t="shared" si="28"/>
        <v>0</v>
      </c>
      <c r="AN49" s="309">
        <f t="shared" si="28"/>
        <v>110</v>
      </c>
      <c r="AO49" s="317">
        <f t="shared" si="28"/>
        <v>265</v>
      </c>
      <c r="AP49" s="297">
        <f>COUNTIF(AP50:AP59,"E")</f>
        <v>2</v>
      </c>
      <c r="AQ49" s="297">
        <f>SUM(AQ50:AQ59)</f>
        <v>23</v>
      </c>
      <c r="AR49" s="89"/>
    </row>
    <row r="50" spans="1:44" s="21" customFormat="1" ht="40.15" customHeight="1" x14ac:dyDescent="0.35">
      <c r="A50" s="156">
        <v>1</v>
      </c>
      <c r="B50" s="338" t="s">
        <v>67</v>
      </c>
      <c r="C50" s="389">
        <f t="shared" ref="C50:C60" si="29">SUM(F50:K50)</f>
        <v>75</v>
      </c>
      <c r="D50" s="122">
        <f t="shared" si="13"/>
        <v>40</v>
      </c>
      <c r="E50" s="340">
        <f t="shared" ref="E50:E60" si="30">SUM(S50,AA50,AI50,AQ50)</f>
        <v>3</v>
      </c>
      <c r="F50" s="308">
        <f t="shared" ref="F50:F60" si="31">SUM(L50,T50,AB50,AJ50)</f>
        <v>10</v>
      </c>
      <c r="G50" s="308">
        <f t="shared" ref="G50:G60" si="32">SUM(M50,U50,AC50,AK50)</f>
        <v>0</v>
      </c>
      <c r="H50" s="308">
        <f t="shared" ref="H50:H60" si="33">SUM(N50,V50,AD50,AL50)</f>
        <v>0</v>
      </c>
      <c r="I50" s="308">
        <f t="shared" ref="I50:I60" si="34">SUM(O50,W50,AE50,AM50)</f>
        <v>0</v>
      </c>
      <c r="J50" s="308">
        <f t="shared" ref="J50:J60" si="35">SUM(AF50,AN50)</f>
        <v>30</v>
      </c>
      <c r="K50" s="308">
        <f t="shared" ref="K50:K60" si="36">SUM(Q50,Y50,AG50,AO50)</f>
        <v>35</v>
      </c>
      <c r="L50" s="123"/>
      <c r="M50" s="124"/>
      <c r="N50" s="124"/>
      <c r="O50" s="124"/>
      <c r="P50" s="124"/>
      <c r="Q50" s="124"/>
      <c r="R50" s="124"/>
      <c r="S50" s="152"/>
      <c r="T50" s="123"/>
      <c r="U50" s="124"/>
      <c r="V50" s="124"/>
      <c r="W50" s="124"/>
      <c r="X50" s="124"/>
      <c r="Y50" s="124"/>
      <c r="Z50" s="124"/>
      <c r="AA50" s="153"/>
      <c r="AB50" s="154"/>
      <c r="AC50" s="124"/>
      <c r="AD50" s="124"/>
      <c r="AE50" s="124"/>
      <c r="AF50" s="124"/>
      <c r="AG50" s="124"/>
      <c r="AH50" s="124"/>
      <c r="AI50" s="153"/>
      <c r="AJ50" s="154">
        <v>10</v>
      </c>
      <c r="AK50" s="124"/>
      <c r="AL50" s="124"/>
      <c r="AM50" s="124"/>
      <c r="AN50" s="47">
        <v>30</v>
      </c>
      <c r="AO50" s="124">
        <v>35</v>
      </c>
      <c r="AP50" s="56" t="s">
        <v>32</v>
      </c>
      <c r="AQ50" s="155">
        <v>3</v>
      </c>
      <c r="AR50" s="20"/>
    </row>
    <row r="51" spans="1:44" s="21" customFormat="1" ht="40.15" customHeight="1" x14ac:dyDescent="0.35">
      <c r="A51" s="156">
        <v>2</v>
      </c>
      <c r="B51" s="338" t="s">
        <v>68</v>
      </c>
      <c r="C51" s="362">
        <f t="shared" si="29"/>
        <v>50</v>
      </c>
      <c r="D51" s="339">
        <f t="shared" si="13"/>
        <v>25</v>
      </c>
      <c r="E51" s="388">
        <f t="shared" si="30"/>
        <v>2</v>
      </c>
      <c r="F51" s="324">
        <f t="shared" si="31"/>
        <v>0</v>
      </c>
      <c r="G51" s="309">
        <f t="shared" si="32"/>
        <v>0</v>
      </c>
      <c r="H51" s="309">
        <f t="shared" si="33"/>
        <v>0</v>
      </c>
      <c r="I51" s="309">
        <f t="shared" si="34"/>
        <v>0</v>
      </c>
      <c r="J51" s="308">
        <f t="shared" si="35"/>
        <v>25</v>
      </c>
      <c r="K51" s="309">
        <f t="shared" si="36"/>
        <v>25</v>
      </c>
      <c r="L51" s="133"/>
      <c r="M51" s="94"/>
      <c r="N51" s="94"/>
      <c r="O51" s="94"/>
      <c r="P51" s="94"/>
      <c r="Q51" s="94"/>
      <c r="R51" s="94"/>
      <c r="S51" s="159"/>
      <c r="T51" s="133"/>
      <c r="U51" s="94"/>
      <c r="V51" s="94"/>
      <c r="W51" s="94"/>
      <c r="X51" s="94"/>
      <c r="Y51" s="94"/>
      <c r="Z51" s="94"/>
      <c r="AA51" s="95"/>
      <c r="AB51" s="160"/>
      <c r="AC51" s="94"/>
      <c r="AD51" s="94"/>
      <c r="AE51" s="94"/>
      <c r="AF51" s="94">
        <v>25</v>
      </c>
      <c r="AG51" s="94">
        <v>25</v>
      </c>
      <c r="AH51" s="56" t="s">
        <v>32</v>
      </c>
      <c r="AI51" s="95">
        <v>2</v>
      </c>
      <c r="AJ51" s="160"/>
      <c r="AK51" s="94"/>
      <c r="AL51" s="94"/>
      <c r="AM51" s="94"/>
      <c r="AN51" s="56"/>
      <c r="AO51" s="94"/>
      <c r="AP51" s="94"/>
      <c r="AQ51" s="161"/>
      <c r="AR51" s="20"/>
    </row>
    <row r="52" spans="1:44" s="21" customFormat="1" ht="40.15" customHeight="1" x14ac:dyDescent="0.35">
      <c r="A52" s="156">
        <v>3</v>
      </c>
      <c r="B52" s="338" t="s">
        <v>69</v>
      </c>
      <c r="C52" s="362">
        <f t="shared" si="29"/>
        <v>100</v>
      </c>
      <c r="D52" s="122">
        <f t="shared" si="13"/>
        <v>50</v>
      </c>
      <c r="E52" s="122">
        <f t="shared" si="30"/>
        <v>4</v>
      </c>
      <c r="F52" s="309">
        <f t="shared" si="31"/>
        <v>20</v>
      </c>
      <c r="G52" s="309">
        <f t="shared" si="32"/>
        <v>0</v>
      </c>
      <c r="H52" s="309">
        <f t="shared" si="33"/>
        <v>0</v>
      </c>
      <c r="I52" s="309">
        <f t="shared" si="34"/>
        <v>0</v>
      </c>
      <c r="J52" s="308">
        <f t="shared" si="35"/>
        <v>30</v>
      </c>
      <c r="K52" s="309">
        <f t="shared" si="36"/>
        <v>50</v>
      </c>
      <c r="L52" s="133"/>
      <c r="M52" s="94"/>
      <c r="N52" s="94"/>
      <c r="O52" s="94"/>
      <c r="P52" s="94"/>
      <c r="Q52" s="94"/>
      <c r="R52" s="94"/>
      <c r="S52" s="159"/>
      <c r="T52" s="133"/>
      <c r="U52" s="94"/>
      <c r="V52" s="94"/>
      <c r="W52" s="94"/>
      <c r="X52" s="94"/>
      <c r="Y52" s="94"/>
      <c r="Z52" s="94"/>
      <c r="AA52" s="95"/>
      <c r="AB52" s="160"/>
      <c r="AC52" s="94"/>
      <c r="AD52" s="94"/>
      <c r="AE52" s="94"/>
      <c r="AF52" s="94"/>
      <c r="AG52" s="94"/>
      <c r="AH52" s="94"/>
      <c r="AI52" s="95"/>
      <c r="AJ52" s="160">
        <v>20</v>
      </c>
      <c r="AK52" s="94"/>
      <c r="AL52" s="94"/>
      <c r="AM52" s="94"/>
      <c r="AN52" s="56">
        <v>30</v>
      </c>
      <c r="AO52" s="94">
        <v>50</v>
      </c>
      <c r="AP52" s="94" t="s">
        <v>30</v>
      </c>
      <c r="AQ52" s="161">
        <v>4</v>
      </c>
      <c r="AR52" s="20"/>
    </row>
    <row r="53" spans="1:44" s="21" customFormat="1" ht="40.15" customHeight="1" x14ac:dyDescent="0.35">
      <c r="A53" s="156">
        <v>4</v>
      </c>
      <c r="B53" s="338" t="s">
        <v>70</v>
      </c>
      <c r="C53" s="362">
        <f t="shared" si="29"/>
        <v>75</v>
      </c>
      <c r="D53" s="122">
        <f t="shared" si="13"/>
        <v>40</v>
      </c>
      <c r="E53" s="82">
        <f t="shared" si="30"/>
        <v>3</v>
      </c>
      <c r="F53" s="309">
        <f t="shared" si="31"/>
        <v>10</v>
      </c>
      <c r="G53" s="309">
        <f t="shared" si="32"/>
        <v>30</v>
      </c>
      <c r="H53" s="309">
        <f t="shared" si="33"/>
        <v>0</v>
      </c>
      <c r="I53" s="309">
        <f t="shared" si="34"/>
        <v>0</v>
      </c>
      <c r="J53" s="308">
        <f t="shared" si="35"/>
        <v>0</v>
      </c>
      <c r="K53" s="309">
        <f t="shared" si="36"/>
        <v>35</v>
      </c>
      <c r="L53" s="133"/>
      <c r="M53" s="94"/>
      <c r="N53" s="94"/>
      <c r="O53" s="94"/>
      <c r="P53" s="94"/>
      <c r="Q53" s="94"/>
      <c r="R53" s="94"/>
      <c r="S53" s="159"/>
      <c r="T53" s="133"/>
      <c r="U53" s="94"/>
      <c r="V53" s="94"/>
      <c r="W53" s="94"/>
      <c r="X53" s="94"/>
      <c r="Y53" s="94"/>
      <c r="Z53" s="94"/>
      <c r="AA53" s="95"/>
      <c r="AB53" s="287">
        <v>10</v>
      </c>
      <c r="AC53" s="258">
        <v>30</v>
      </c>
      <c r="AD53" s="94"/>
      <c r="AE53" s="94"/>
      <c r="AF53" s="94"/>
      <c r="AG53" s="94">
        <v>35</v>
      </c>
      <c r="AH53" s="56" t="s">
        <v>32</v>
      </c>
      <c r="AI53" s="95">
        <v>3</v>
      </c>
      <c r="AJ53" s="160"/>
      <c r="AK53" s="94"/>
      <c r="AL53" s="94"/>
      <c r="AM53" s="94"/>
      <c r="AN53" s="56"/>
      <c r="AO53" s="94"/>
      <c r="AP53" s="94"/>
      <c r="AQ53" s="161"/>
      <c r="AR53" s="20"/>
    </row>
    <row r="54" spans="1:44" s="21" customFormat="1" ht="40.15" customHeight="1" x14ac:dyDescent="0.35">
      <c r="A54" s="156">
        <v>5</v>
      </c>
      <c r="B54" s="338" t="s">
        <v>71</v>
      </c>
      <c r="C54" s="362">
        <f t="shared" si="29"/>
        <v>50</v>
      </c>
      <c r="D54" s="122">
        <f t="shared" si="13"/>
        <v>40</v>
      </c>
      <c r="E54" s="82">
        <f t="shared" si="30"/>
        <v>2</v>
      </c>
      <c r="F54" s="309">
        <f t="shared" si="31"/>
        <v>10</v>
      </c>
      <c r="G54" s="309">
        <f t="shared" si="32"/>
        <v>0</v>
      </c>
      <c r="H54" s="309">
        <f t="shared" si="33"/>
        <v>0</v>
      </c>
      <c r="I54" s="309">
        <f t="shared" si="34"/>
        <v>0</v>
      </c>
      <c r="J54" s="308">
        <f t="shared" si="35"/>
        <v>30</v>
      </c>
      <c r="K54" s="309">
        <f t="shared" si="36"/>
        <v>10</v>
      </c>
      <c r="L54" s="133"/>
      <c r="M54" s="94"/>
      <c r="N54" s="94"/>
      <c r="O54" s="94"/>
      <c r="P54" s="94"/>
      <c r="Q54" s="94"/>
      <c r="R54" s="94"/>
      <c r="S54" s="159"/>
      <c r="T54" s="133"/>
      <c r="U54" s="94"/>
      <c r="V54" s="94"/>
      <c r="W54" s="94"/>
      <c r="X54" s="94"/>
      <c r="Y54" s="94"/>
      <c r="Z54" s="94"/>
      <c r="AA54" s="95"/>
      <c r="AB54" s="160"/>
      <c r="AC54" s="94"/>
      <c r="AD54" s="94"/>
      <c r="AE54" s="94"/>
      <c r="AF54" s="94"/>
      <c r="AG54" s="94"/>
      <c r="AH54" s="56"/>
      <c r="AI54" s="95"/>
      <c r="AJ54" s="160">
        <v>10</v>
      </c>
      <c r="AK54" s="94"/>
      <c r="AL54" s="94"/>
      <c r="AM54" s="94"/>
      <c r="AN54" s="56">
        <v>30</v>
      </c>
      <c r="AO54" s="94">
        <v>10</v>
      </c>
      <c r="AP54" s="94" t="s">
        <v>32</v>
      </c>
      <c r="AQ54" s="161">
        <v>2</v>
      </c>
      <c r="AR54" s="20"/>
    </row>
    <row r="55" spans="1:44" s="21" customFormat="1" ht="40.15" customHeight="1" x14ac:dyDescent="0.35">
      <c r="A55" s="156">
        <v>6</v>
      </c>
      <c r="B55" s="338" t="s">
        <v>72</v>
      </c>
      <c r="C55" s="362">
        <f t="shared" si="29"/>
        <v>200</v>
      </c>
      <c r="D55" s="122">
        <f t="shared" si="13"/>
        <v>100</v>
      </c>
      <c r="E55" s="82">
        <f t="shared" si="30"/>
        <v>8</v>
      </c>
      <c r="F55" s="309">
        <f t="shared" si="31"/>
        <v>40</v>
      </c>
      <c r="G55" s="309">
        <f t="shared" si="32"/>
        <v>60</v>
      </c>
      <c r="H55" s="309">
        <f t="shared" si="33"/>
        <v>0</v>
      </c>
      <c r="I55" s="309">
        <f t="shared" si="34"/>
        <v>0</v>
      </c>
      <c r="J55" s="308">
        <f t="shared" si="35"/>
        <v>0</v>
      </c>
      <c r="K55" s="309">
        <f t="shared" si="36"/>
        <v>100</v>
      </c>
      <c r="L55" s="133"/>
      <c r="M55" s="94"/>
      <c r="N55" s="94"/>
      <c r="O55" s="94"/>
      <c r="P55" s="94"/>
      <c r="Q55" s="94"/>
      <c r="R55" s="94"/>
      <c r="S55" s="159"/>
      <c r="T55" s="133"/>
      <c r="U55" s="94"/>
      <c r="V55" s="94"/>
      <c r="W55" s="94"/>
      <c r="X55" s="94"/>
      <c r="Y55" s="94"/>
      <c r="Z55" s="94"/>
      <c r="AA55" s="95"/>
      <c r="AB55" s="160">
        <v>20</v>
      </c>
      <c r="AC55" s="94">
        <v>30</v>
      </c>
      <c r="AD55" s="94"/>
      <c r="AE55" s="94"/>
      <c r="AF55" s="94"/>
      <c r="AG55" s="94">
        <v>50</v>
      </c>
      <c r="AH55" s="56" t="s">
        <v>32</v>
      </c>
      <c r="AI55" s="95">
        <v>4</v>
      </c>
      <c r="AJ55" s="160">
        <v>20</v>
      </c>
      <c r="AK55" s="94">
        <v>30</v>
      </c>
      <c r="AL55" s="94"/>
      <c r="AM55" s="94"/>
      <c r="AN55" s="56"/>
      <c r="AO55" s="94">
        <v>50</v>
      </c>
      <c r="AP55" s="56" t="s">
        <v>32</v>
      </c>
      <c r="AQ55" s="161">
        <v>4</v>
      </c>
      <c r="AR55" s="20"/>
    </row>
    <row r="56" spans="1:44" s="21" customFormat="1" ht="40.15" customHeight="1" x14ac:dyDescent="0.35">
      <c r="A56" s="156">
        <v>7</v>
      </c>
      <c r="B56" s="338" t="s">
        <v>73</v>
      </c>
      <c r="C56" s="362">
        <f t="shared" si="29"/>
        <v>200</v>
      </c>
      <c r="D56" s="122">
        <f t="shared" si="13"/>
        <v>100</v>
      </c>
      <c r="E56" s="82">
        <f t="shared" si="30"/>
        <v>8</v>
      </c>
      <c r="F56" s="309">
        <f t="shared" si="31"/>
        <v>40</v>
      </c>
      <c r="G56" s="309">
        <f t="shared" si="32"/>
        <v>60</v>
      </c>
      <c r="H56" s="309">
        <f t="shared" si="33"/>
        <v>0</v>
      </c>
      <c r="I56" s="309">
        <f t="shared" si="34"/>
        <v>0</v>
      </c>
      <c r="J56" s="308">
        <f t="shared" si="35"/>
        <v>0</v>
      </c>
      <c r="K56" s="309">
        <f t="shared" si="36"/>
        <v>100</v>
      </c>
      <c r="L56" s="133"/>
      <c r="M56" s="94"/>
      <c r="N56" s="94"/>
      <c r="O56" s="94"/>
      <c r="P56" s="94"/>
      <c r="Q56" s="94"/>
      <c r="R56" s="94"/>
      <c r="S56" s="159"/>
      <c r="T56" s="133"/>
      <c r="U56" s="94"/>
      <c r="V56" s="94"/>
      <c r="W56" s="94"/>
      <c r="X56" s="94"/>
      <c r="Y56" s="94"/>
      <c r="Z56" s="94"/>
      <c r="AA56" s="95"/>
      <c r="AB56" s="160">
        <v>20</v>
      </c>
      <c r="AC56" s="94">
        <v>30</v>
      </c>
      <c r="AD56" s="94"/>
      <c r="AE56" s="94"/>
      <c r="AF56" s="94"/>
      <c r="AG56" s="94">
        <v>50</v>
      </c>
      <c r="AH56" s="56" t="s">
        <v>32</v>
      </c>
      <c r="AI56" s="95">
        <v>4</v>
      </c>
      <c r="AJ56" s="160">
        <v>20</v>
      </c>
      <c r="AK56" s="94">
        <v>30</v>
      </c>
      <c r="AL56" s="94"/>
      <c r="AM56" s="94"/>
      <c r="AN56" s="56"/>
      <c r="AO56" s="94">
        <v>50</v>
      </c>
      <c r="AP56" s="94" t="s">
        <v>30</v>
      </c>
      <c r="AQ56" s="161">
        <v>4</v>
      </c>
      <c r="AR56" s="20"/>
    </row>
    <row r="57" spans="1:44" s="21" customFormat="1" ht="40.15" customHeight="1" x14ac:dyDescent="0.35">
      <c r="A57" s="156">
        <v>8</v>
      </c>
      <c r="B57" s="338" t="s">
        <v>74</v>
      </c>
      <c r="C57" s="362">
        <f t="shared" si="29"/>
        <v>75</v>
      </c>
      <c r="D57" s="122">
        <f t="shared" si="13"/>
        <v>40</v>
      </c>
      <c r="E57" s="82">
        <f t="shared" si="30"/>
        <v>3</v>
      </c>
      <c r="F57" s="309">
        <f t="shared" si="31"/>
        <v>20</v>
      </c>
      <c r="G57" s="309">
        <f t="shared" si="32"/>
        <v>0</v>
      </c>
      <c r="H57" s="309">
        <f t="shared" si="33"/>
        <v>0</v>
      </c>
      <c r="I57" s="309">
        <f t="shared" si="34"/>
        <v>0</v>
      </c>
      <c r="J57" s="308">
        <f t="shared" si="35"/>
        <v>20</v>
      </c>
      <c r="K57" s="309">
        <f t="shared" si="36"/>
        <v>35</v>
      </c>
      <c r="L57" s="133"/>
      <c r="M57" s="94"/>
      <c r="N57" s="94"/>
      <c r="O57" s="94"/>
      <c r="P57" s="94"/>
      <c r="Q57" s="94"/>
      <c r="R57" s="94"/>
      <c r="S57" s="159"/>
      <c r="T57" s="133"/>
      <c r="U57" s="94"/>
      <c r="V57" s="94"/>
      <c r="W57" s="94"/>
      <c r="X57" s="94"/>
      <c r="Y57" s="94"/>
      <c r="Z57" s="94"/>
      <c r="AA57" s="95"/>
      <c r="AB57" s="160"/>
      <c r="AC57" s="94"/>
      <c r="AD57" s="94"/>
      <c r="AE57" s="94"/>
      <c r="AF57" s="94"/>
      <c r="AG57" s="94"/>
      <c r="AH57" s="94"/>
      <c r="AI57" s="95"/>
      <c r="AJ57" s="160">
        <v>20</v>
      </c>
      <c r="AK57" s="94"/>
      <c r="AL57" s="94"/>
      <c r="AM57" s="94"/>
      <c r="AN57" s="56">
        <v>20</v>
      </c>
      <c r="AO57" s="94">
        <v>35</v>
      </c>
      <c r="AP57" s="56" t="s">
        <v>32</v>
      </c>
      <c r="AQ57" s="161">
        <v>3</v>
      </c>
      <c r="AR57" s="20"/>
    </row>
    <row r="58" spans="1:44" s="21" customFormat="1" ht="40.15" customHeight="1" x14ac:dyDescent="0.35">
      <c r="A58" s="131">
        <v>9</v>
      </c>
      <c r="B58" s="337" t="s">
        <v>75</v>
      </c>
      <c r="C58" s="362">
        <f t="shared" si="29"/>
        <v>75</v>
      </c>
      <c r="D58" s="122">
        <f t="shared" si="13"/>
        <v>40</v>
      </c>
      <c r="E58" s="82">
        <f t="shared" si="30"/>
        <v>3</v>
      </c>
      <c r="F58" s="309">
        <f t="shared" si="31"/>
        <v>20</v>
      </c>
      <c r="G58" s="309">
        <f t="shared" si="32"/>
        <v>20</v>
      </c>
      <c r="H58" s="309">
        <f t="shared" si="33"/>
        <v>0</v>
      </c>
      <c r="I58" s="309">
        <f t="shared" si="34"/>
        <v>0</v>
      </c>
      <c r="J58" s="308">
        <f t="shared" si="35"/>
        <v>0</v>
      </c>
      <c r="K58" s="309">
        <f t="shared" si="36"/>
        <v>35</v>
      </c>
      <c r="L58" s="133"/>
      <c r="M58" s="94"/>
      <c r="N58" s="94"/>
      <c r="O58" s="94"/>
      <c r="P58" s="94"/>
      <c r="Q58" s="94"/>
      <c r="R58" s="94"/>
      <c r="S58" s="134"/>
      <c r="T58" s="135"/>
      <c r="U58" s="136"/>
      <c r="V58" s="136"/>
      <c r="W58" s="136"/>
      <c r="X58" s="94"/>
      <c r="Y58" s="136"/>
      <c r="Z58" s="136"/>
      <c r="AA58" s="134"/>
      <c r="AB58" s="135">
        <v>20</v>
      </c>
      <c r="AC58" s="136">
        <v>20</v>
      </c>
      <c r="AD58" s="136"/>
      <c r="AE58" s="136"/>
      <c r="AF58" s="94"/>
      <c r="AG58" s="136">
        <v>35</v>
      </c>
      <c r="AH58" s="136" t="s">
        <v>32</v>
      </c>
      <c r="AI58" s="137">
        <v>3</v>
      </c>
      <c r="AJ58" s="138"/>
      <c r="AK58" s="136"/>
      <c r="AL58" s="136"/>
      <c r="AM58" s="136"/>
      <c r="AN58" s="56"/>
      <c r="AO58" s="136"/>
      <c r="AP58" s="56"/>
      <c r="AQ58" s="139"/>
      <c r="AR58" s="20"/>
    </row>
    <row r="59" spans="1:44" s="21" customFormat="1" ht="40.15" customHeight="1" x14ac:dyDescent="0.35">
      <c r="A59" s="336">
        <v>10</v>
      </c>
      <c r="B59" s="335" t="s">
        <v>76</v>
      </c>
      <c r="C59" s="362">
        <f t="shared" si="29"/>
        <v>75</v>
      </c>
      <c r="D59" s="122">
        <f t="shared" si="13"/>
        <v>40</v>
      </c>
      <c r="E59" s="82">
        <f t="shared" si="30"/>
        <v>3</v>
      </c>
      <c r="F59" s="309">
        <f t="shared" si="31"/>
        <v>20</v>
      </c>
      <c r="G59" s="309">
        <f t="shared" si="32"/>
        <v>20</v>
      </c>
      <c r="H59" s="309">
        <f t="shared" si="33"/>
        <v>0</v>
      </c>
      <c r="I59" s="309">
        <f t="shared" si="34"/>
        <v>0</v>
      </c>
      <c r="J59" s="308">
        <f t="shared" si="35"/>
        <v>0</v>
      </c>
      <c r="K59" s="309">
        <f t="shared" si="36"/>
        <v>35</v>
      </c>
      <c r="L59" s="143"/>
      <c r="M59" s="140"/>
      <c r="N59" s="140"/>
      <c r="O59" s="140"/>
      <c r="P59" s="140"/>
      <c r="Q59" s="140"/>
      <c r="R59" s="140"/>
      <c r="S59" s="144"/>
      <c r="T59" s="145"/>
      <c r="U59" s="146"/>
      <c r="V59" s="146"/>
      <c r="W59" s="146"/>
      <c r="X59" s="140"/>
      <c r="Y59" s="146"/>
      <c r="Z59" s="146"/>
      <c r="AA59" s="144"/>
      <c r="AB59" s="145"/>
      <c r="AC59" s="146"/>
      <c r="AD59" s="146"/>
      <c r="AE59" s="146"/>
      <c r="AF59" s="140"/>
      <c r="AG59" s="146"/>
      <c r="AH59" s="146"/>
      <c r="AI59" s="144"/>
      <c r="AJ59" s="145">
        <v>20</v>
      </c>
      <c r="AK59" s="146">
        <v>20</v>
      </c>
      <c r="AL59" s="146"/>
      <c r="AM59" s="146"/>
      <c r="AN59" s="69"/>
      <c r="AO59" s="146">
        <v>35</v>
      </c>
      <c r="AP59" s="56" t="s">
        <v>32</v>
      </c>
      <c r="AQ59" s="149">
        <v>3</v>
      </c>
      <c r="AR59" s="20"/>
    </row>
    <row r="60" spans="1:44" s="21" customFormat="1" ht="40.15" customHeight="1" x14ac:dyDescent="0.35">
      <c r="A60" s="387" t="s">
        <v>30</v>
      </c>
      <c r="B60" s="334" t="s">
        <v>110</v>
      </c>
      <c r="C60" s="386">
        <f t="shared" si="29"/>
        <v>25</v>
      </c>
      <c r="D60" s="333">
        <f t="shared" si="13"/>
        <v>15</v>
      </c>
      <c r="E60" s="332">
        <f t="shared" si="30"/>
        <v>1</v>
      </c>
      <c r="F60" s="317">
        <f t="shared" si="31"/>
        <v>0</v>
      </c>
      <c r="G60" s="317">
        <f t="shared" si="32"/>
        <v>15</v>
      </c>
      <c r="H60" s="317">
        <f t="shared" si="33"/>
        <v>0</v>
      </c>
      <c r="I60" s="317">
        <f t="shared" si="34"/>
        <v>0</v>
      </c>
      <c r="J60" s="385">
        <f t="shared" si="35"/>
        <v>0</v>
      </c>
      <c r="K60" s="317">
        <f t="shared" si="36"/>
        <v>10</v>
      </c>
      <c r="L60" s="143"/>
      <c r="M60" s="140">
        <v>15</v>
      </c>
      <c r="N60" s="140"/>
      <c r="O60" s="140"/>
      <c r="P60" s="140"/>
      <c r="Q60" s="140">
        <v>10</v>
      </c>
      <c r="R60" s="140" t="s">
        <v>32</v>
      </c>
      <c r="S60" s="144">
        <v>1</v>
      </c>
      <c r="T60" s="145"/>
      <c r="U60" s="146"/>
      <c r="V60" s="146"/>
      <c r="W60" s="146"/>
      <c r="X60" s="140"/>
      <c r="Y60" s="146"/>
      <c r="Z60" s="146"/>
      <c r="AA60" s="384"/>
      <c r="AB60" s="145"/>
      <c r="AC60" s="146"/>
      <c r="AD60" s="146"/>
      <c r="AE60" s="146"/>
      <c r="AF60" s="140"/>
      <c r="AG60" s="146"/>
      <c r="AH60" s="146"/>
      <c r="AI60" s="384"/>
      <c r="AJ60" s="145"/>
      <c r="AK60" s="146"/>
      <c r="AL60" s="146"/>
      <c r="AM60" s="146"/>
      <c r="AN60" s="140"/>
      <c r="AO60" s="146"/>
      <c r="AP60" s="146"/>
      <c r="AQ60" s="147"/>
      <c r="AR60" s="20"/>
    </row>
    <row r="61" spans="1:44" s="21" customFormat="1" ht="40.15" customHeight="1" x14ac:dyDescent="0.35">
      <c r="A61" s="40" t="s">
        <v>77</v>
      </c>
      <c r="B61" s="331" t="s">
        <v>78</v>
      </c>
      <c r="C61" s="316">
        <f t="shared" ref="C61:M61" si="37">SUM(C62:C64)</f>
        <v>360</v>
      </c>
      <c r="D61" s="297">
        <f t="shared" si="37"/>
        <v>0</v>
      </c>
      <c r="E61" s="297">
        <f t="shared" si="37"/>
        <v>13</v>
      </c>
      <c r="F61" s="297">
        <f t="shared" si="37"/>
        <v>0</v>
      </c>
      <c r="G61" s="297">
        <f t="shared" si="37"/>
        <v>0</v>
      </c>
      <c r="H61" s="297">
        <f t="shared" si="37"/>
        <v>360</v>
      </c>
      <c r="I61" s="297">
        <f t="shared" si="37"/>
        <v>0</v>
      </c>
      <c r="J61" s="297">
        <f t="shared" si="37"/>
        <v>0</v>
      </c>
      <c r="K61" s="297">
        <f t="shared" si="37"/>
        <v>0</v>
      </c>
      <c r="L61" s="297">
        <f t="shared" si="37"/>
        <v>0</v>
      </c>
      <c r="M61" s="297">
        <f t="shared" si="37"/>
        <v>0</v>
      </c>
      <c r="N61" s="317">
        <f>SUM(N62:O64)</f>
        <v>30</v>
      </c>
      <c r="O61" s="317">
        <f>SUM(O62:O64)</f>
        <v>0</v>
      </c>
      <c r="P61" s="317">
        <f>SUM(P62:P64)</f>
        <v>0</v>
      </c>
      <c r="Q61" s="317">
        <f>SUM(Q62:Q64)</f>
        <v>0</v>
      </c>
      <c r="R61" s="317">
        <f>COUNTIF(R62:R64,"E")</f>
        <v>0</v>
      </c>
      <c r="S61" s="317">
        <f t="shared" ref="S61:Y61" si="38">SUM(S62:S64)</f>
        <v>1</v>
      </c>
      <c r="T61" s="317">
        <f t="shared" si="38"/>
        <v>0</v>
      </c>
      <c r="U61" s="317">
        <f t="shared" si="38"/>
        <v>0</v>
      </c>
      <c r="V61" s="317">
        <f t="shared" si="38"/>
        <v>130</v>
      </c>
      <c r="W61" s="317">
        <f t="shared" si="38"/>
        <v>0</v>
      </c>
      <c r="X61" s="317">
        <f t="shared" si="38"/>
        <v>0</v>
      </c>
      <c r="Y61" s="317">
        <f t="shared" si="38"/>
        <v>0</v>
      </c>
      <c r="Z61" s="317">
        <f>COUNTIF(Z62:Z64,"E")</f>
        <v>0</v>
      </c>
      <c r="AA61" s="317">
        <f>SUM(AA62:AA64)</f>
        <v>4</v>
      </c>
      <c r="AB61" s="317">
        <f>SUM(AB62:AB64)</f>
        <v>0</v>
      </c>
      <c r="AC61" s="317">
        <f>SUM(AC62:AC64)</f>
        <v>0</v>
      </c>
      <c r="AD61" s="317">
        <f>SUM(AD62:AE64)</f>
        <v>100</v>
      </c>
      <c r="AE61" s="317">
        <f>SUM(AE62:AE64)</f>
        <v>0</v>
      </c>
      <c r="AF61" s="317">
        <f>SUM(AF62:AF64)</f>
        <v>0</v>
      </c>
      <c r="AG61" s="317">
        <f>SUM(AG62:AG64)</f>
        <v>0</v>
      </c>
      <c r="AH61" s="317">
        <f>COUNTIF(AH62:AH64,"E")</f>
        <v>0</v>
      </c>
      <c r="AI61" s="317">
        <f t="shared" ref="AI61:AO61" si="39">SUM(AI62:AI64)</f>
        <v>4</v>
      </c>
      <c r="AJ61" s="317">
        <f t="shared" si="39"/>
        <v>0</v>
      </c>
      <c r="AK61" s="317">
        <f t="shared" si="39"/>
        <v>0</v>
      </c>
      <c r="AL61" s="317">
        <f t="shared" si="39"/>
        <v>100</v>
      </c>
      <c r="AM61" s="317">
        <f t="shared" si="39"/>
        <v>0</v>
      </c>
      <c r="AN61" s="309">
        <f t="shared" si="39"/>
        <v>0</v>
      </c>
      <c r="AO61" s="317">
        <f t="shared" si="39"/>
        <v>0</v>
      </c>
      <c r="AP61" s="297">
        <f>COUNTIF(AP62:AP64,"E")</f>
        <v>0</v>
      </c>
      <c r="AQ61" s="297">
        <f>SUM(AQ62:AQ64)</f>
        <v>4</v>
      </c>
      <c r="AR61" s="20"/>
    </row>
    <row r="62" spans="1:44" s="86" customFormat="1" ht="40.15" customHeight="1" x14ac:dyDescent="0.4">
      <c r="A62" s="330">
        <v>1</v>
      </c>
      <c r="B62" s="329" t="s">
        <v>79</v>
      </c>
      <c r="C62" s="328">
        <f>SUM(F62:J62)</f>
        <v>30</v>
      </c>
      <c r="D62" s="366">
        <f>SUM(F62:K62)-H62-K62</f>
        <v>0</v>
      </c>
      <c r="E62" s="366">
        <f>SUM(S62,AA62,AI62,AQ62)</f>
        <v>1</v>
      </c>
      <c r="F62" s="297">
        <f t="shared" ref="F62:I64" si="40">SUM(L62,T62,AB62,AJ62)</f>
        <v>0</v>
      </c>
      <c r="G62" s="297">
        <f t="shared" si="40"/>
        <v>0</v>
      </c>
      <c r="H62" s="297">
        <f t="shared" si="40"/>
        <v>30</v>
      </c>
      <c r="I62" s="297">
        <f t="shared" si="40"/>
        <v>0</v>
      </c>
      <c r="J62" s="297">
        <f>SUM(Q62,Z62,AG62,AO62)</f>
        <v>0</v>
      </c>
      <c r="K62" s="297">
        <f>SUM(Q62)</f>
        <v>0</v>
      </c>
      <c r="L62" s="123"/>
      <c r="M62" s="124"/>
      <c r="N62" s="124">
        <v>30</v>
      </c>
      <c r="O62" s="124"/>
      <c r="P62" s="124"/>
      <c r="Q62" s="124"/>
      <c r="R62" s="56" t="s">
        <v>32</v>
      </c>
      <c r="S62" s="125">
        <v>1</v>
      </c>
      <c r="T62" s="126"/>
      <c r="U62" s="127"/>
      <c r="V62" s="124"/>
      <c r="W62" s="127"/>
      <c r="X62" s="124"/>
      <c r="Y62" s="127"/>
      <c r="Z62" s="127"/>
      <c r="AA62" s="128"/>
      <c r="AB62" s="129"/>
      <c r="AC62" s="127"/>
      <c r="AD62" s="127"/>
      <c r="AE62" s="127"/>
      <c r="AF62" s="124"/>
      <c r="AG62" s="127"/>
      <c r="AH62" s="127"/>
      <c r="AI62" s="128"/>
      <c r="AJ62" s="129"/>
      <c r="AK62" s="127"/>
      <c r="AL62" s="127"/>
      <c r="AM62" s="127"/>
      <c r="AN62" s="47"/>
      <c r="AO62" s="127"/>
      <c r="AP62" s="163"/>
      <c r="AQ62" s="164"/>
      <c r="AR62" s="53"/>
    </row>
    <row r="63" spans="1:44" s="86" customFormat="1" ht="40.15" customHeight="1" x14ac:dyDescent="0.4">
      <c r="A63" s="165">
        <v>2</v>
      </c>
      <c r="B63" s="296" t="s">
        <v>80</v>
      </c>
      <c r="C63" s="366">
        <f>SUM(F63:J63)</f>
        <v>130</v>
      </c>
      <c r="D63" s="366">
        <f>SUM(F63:K63)-H63-K63</f>
        <v>0</v>
      </c>
      <c r="E63" s="366">
        <f>SUM(S63,AA63,AI63,AQ63)</f>
        <v>4</v>
      </c>
      <c r="F63" s="297">
        <f t="shared" si="40"/>
        <v>0</v>
      </c>
      <c r="G63" s="297">
        <f t="shared" si="40"/>
        <v>0</v>
      </c>
      <c r="H63" s="297">
        <f t="shared" si="40"/>
        <v>130</v>
      </c>
      <c r="I63" s="297">
        <f t="shared" si="40"/>
        <v>0</v>
      </c>
      <c r="J63" s="297">
        <f>SUM(Q63,Z63,AG63,AO63)</f>
        <v>0</v>
      </c>
      <c r="K63" s="297">
        <f>SUM(Q63)</f>
        <v>0</v>
      </c>
      <c r="L63" s="123"/>
      <c r="M63" s="124"/>
      <c r="N63" s="124"/>
      <c r="O63" s="124"/>
      <c r="P63" s="124"/>
      <c r="Q63" s="124"/>
      <c r="R63" s="124"/>
      <c r="S63" s="125"/>
      <c r="T63" s="126"/>
      <c r="U63" s="127"/>
      <c r="V63" s="124">
        <v>130</v>
      </c>
      <c r="W63" s="127"/>
      <c r="X63" s="124"/>
      <c r="Y63" s="127"/>
      <c r="Z63" s="56" t="s">
        <v>32</v>
      </c>
      <c r="AA63" s="128">
        <v>4</v>
      </c>
      <c r="AB63" s="166"/>
      <c r="AC63" s="167"/>
      <c r="AD63" s="167"/>
      <c r="AE63" s="167"/>
      <c r="AF63" s="168"/>
      <c r="AG63" s="167"/>
      <c r="AH63" s="167"/>
      <c r="AI63" s="169"/>
      <c r="AJ63" s="166"/>
      <c r="AK63" s="167"/>
      <c r="AL63" s="167"/>
      <c r="AM63" s="167"/>
      <c r="AN63" s="83"/>
      <c r="AO63" s="167"/>
      <c r="AP63" s="170"/>
      <c r="AQ63" s="171"/>
      <c r="AR63" s="53"/>
    </row>
    <row r="64" spans="1:44" s="21" customFormat="1" ht="40.15" customHeight="1" x14ac:dyDescent="0.35">
      <c r="A64" s="172">
        <v>3</v>
      </c>
      <c r="B64" s="173" t="s">
        <v>81</v>
      </c>
      <c r="C64" s="366">
        <f>SUM(F64:J64)</f>
        <v>200</v>
      </c>
      <c r="D64" s="366">
        <f>SUM(F64:K64)-H64-K64</f>
        <v>0</v>
      </c>
      <c r="E64" s="366">
        <f>SUM(S64,AA64,AI64,AQ64)</f>
        <v>8</v>
      </c>
      <c r="F64" s="297">
        <f t="shared" si="40"/>
        <v>0</v>
      </c>
      <c r="G64" s="297">
        <f t="shared" si="40"/>
        <v>0</v>
      </c>
      <c r="H64" s="297">
        <f t="shared" si="40"/>
        <v>200</v>
      </c>
      <c r="I64" s="297">
        <f t="shared" si="40"/>
        <v>0</v>
      </c>
      <c r="J64" s="297">
        <f>SUM(Q64,Z64,AG64,AO64)</f>
        <v>0</v>
      </c>
      <c r="K64" s="297">
        <f>SUM(Q64)</f>
        <v>0</v>
      </c>
      <c r="L64" s="143"/>
      <c r="M64" s="140"/>
      <c r="N64" s="140"/>
      <c r="O64" s="140"/>
      <c r="P64" s="140"/>
      <c r="Q64" s="140"/>
      <c r="R64" s="140"/>
      <c r="S64" s="144"/>
      <c r="T64" s="126"/>
      <c r="U64" s="127"/>
      <c r="V64" s="124"/>
      <c r="W64" s="127"/>
      <c r="X64" s="124"/>
      <c r="Y64" s="127"/>
      <c r="Z64" s="127"/>
      <c r="AA64" s="128"/>
      <c r="AB64" s="148"/>
      <c r="AC64" s="146"/>
      <c r="AD64" s="146">
        <v>100</v>
      </c>
      <c r="AE64" s="146"/>
      <c r="AF64" s="140"/>
      <c r="AG64" s="146"/>
      <c r="AH64" s="56" t="s">
        <v>32</v>
      </c>
      <c r="AI64" s="147">
        <v>4</v>
      </c>
      <c r="AJ64" s="148"/>
      <c r="AK64" s="146"/>
      <c r="AL64" s="140">
        <v>100</v>
      </c>
      <c r="AM64" s="146"/>
      <c r="AN64" s="69"/>
      <c r="AO64" s="146"/>
      <c r="AP64" s="56" t="s">
        <v>32</v>
      </c>
      <c r="AQ64" s="174">
        <v>4</v>
      </c>
      <c r="AR64" s="20"/>
    </row>
    <row r="65" spans="1:44" s="90" customFormat="1" ht="40.15" customHeight="1" x14ac:dyDescent="0.35">
      <c r="A65" s="101" t="s">
        <v>82</v>
      </c>
      <c r="B65" s="292" t="s">
        <v>83</v>
      </c>
      <c r="C65" s="297">
        <f>SUM(F65:K65)</f>
        <v>50</v>
      </c>
      <c r="D65" s="294">
        <f>SUM(D66:D66)</f>
        <v>40</v>
      </c>
      <c r="E65" s="294">
        <f>SUM(E66:E66)</f>
        <v>2</v>
      </c>
      <c r="F65" s="294">
        <f>SUM(F66:F66)</f>
        <v>0</v>
      </c>
      <c r="G65" s="294">
        <f>SUM(G66:G66)</f>
        <v>0</v>
      </c>
      <c r="H65" s="294">
        <v>0</v>
      </c>
      <c r="I65" s="294">
        <f>SUM(I66:I66)</f>
        <v>40</v>
      </c>
      <c r="J65" s="294">
        <f>SUM(R66)</f>
        <v>0</v>
      </c>
      <c r="K65" s="294">
        <f>SUM(AG65,AO65)</f>
        <v>10</v>
      </c>
      <c r="L65" s="322">
        <f t="shared" ref="L65:Q65" si="41">SUM(L66:L66)</f>
        <v>0</v>
      </c>
      <c r="M65" s="294">
        <f t="shared" si="41"/>
        <v>0</v>
      </c>
      <c r="N65" s="294">
        <f t="shared" si="41"/>
        <v>0</v>
      </c>
      <c r="O65" s="309">
        <f t="shared" si="41"/>
        <v>0</v>
      </c>
      <c r="P65" s="309">
        <f t="shared" si="41"/>
        <v>0</v>
      </c>
      <c r="Q65" s="309">
        <f t="shared" si="41"/>
        <v>0</v>
      </c>
      <c r="R65" s="309">
        <f>COUNTIF(R66:R66,"E")</f>
        <v>0</v>
      </c>
      <c r="S65" s="323">
        <f t="shared" ref="S65:Y65" si="42">SUM(S66:S66)</f>
        <v>0</v>
      </c>
      <c r="T65" s="324">
        <f t="shared" si="42"/>
        <v>0</v>
      </c>
      <c r="U65" s="309">
        <f t="shared" si="42"/>
        <v>0</v>
      </c>
      <c r="V65" s="309">
        <f t="shared" si="42"/>
        <v>0</v>
      </c>
      <c r="W65" s="309">
        <f t="shared" si="42"/>
        <v>0</v>
      </c>
      <c r="X65" s="309">
        <f t="shared" si="42"/>
        <v>0</v>
      </c>
      <c r="Y65" s="309">
        <f t="shared" si="42"/>
        <v>0</v>
      </c>
      <c r="Z65" s="309">
        <f>COUNTIF(Z66:Z66,"E")</f>
        <v>0</v>
      </c>
      <c r="AA65" s="325">
        <f t="shared" ref="AA65:AG65" si="43">SUM(AA66:AA66)</f>
        <v>0</v>
      </c>
      <c r="AB65" s="326">
        <f t="shared" si="43"/>
        <v>0</v>
      </c>
      <c r="AC65" s="309">
        <f t="shared" si="43"/>
        <v>0</v>
      </c>
      <c r="AD65" s="309">
        <f t="shared" si="43"/>
        <v>0</v>
      </c>
      <c r="AE65" s="309">
        <f t="shared" si="43"/>
        <v>20</v>
      </c>
      <c r="AF65" s="309">
        <f t="shared" si="43"/>
        <v>0</v>
      </c>
      <c r="AG65" s="309">
        <f t="shared" si="43"/>
        <v>5</v>
      </c>
      <c r="AH65" s="309">
        <f>COUNTIF(AH66:AH66,"E")</f>
        <v>0</v>
      </c>
      <c r="AI65" s="325">
        <f t="shared" ref="AI65:AO65" si="44">SUM(AI66:AI66)</f>
        <v>1</v>
      </c>
      <c r="AJ65" s="326">
        <f t="shared" si="44"/>
        <v>0</v>
      </c>
      <c r="AK65" s="309">
        <f t="shared" si="44"/>
        <v>0</v>
      </c>
      <c r="AL65" s="309">
        <f t="shared" si="44"/>
        <v>0</v>
      </c>
      <c r="AM65" s="309">
        <f t="shared" si="44"/>
        <v>20</v>
      </c>
      <c r="AN65" s="309">
        <f t="shared" si="44"/>
        <v>0</v>
      </c>
      <c r="AO65" s="309">
        <f t="shared" si="44"/>
        <v>5</v>
      </c>
      <c r="AP65" s="294">
        <f>COUNTIF(AP66:AP66,"E")</f>
        <v>0</v>
      </c>
      <c r="AQ65" s="294">
        <f>SUM(AQ66:AQ66)</f>
        <v>1</v>
      </c>
      <c r="AR65" s="89"/>
    </row>
    <row r="66" spans="1:44" s="112" customFormat="1" ht="40.15" customHeight="1" x14ac:dyDescent="0.4">
      <c r="A66" s="175">
        <v>1</v>
      </c>
      <c r="B66" s="176" t="s">
        <v>84</v>
      </c>
      <c r="C66" s="82">
        <f>SUM(F66:K66)</f>
        <v>50</v>
      </c>
      <c r="D66" s="82">
        <f>SUM(F66:K66)-H66-K66</f>
        <v>40</v>
      </c>
      <c r="E66" s="82">
        <f>SUM(AI65,AQ65)</f>
        <v>2</v>
      </c>
      <c r="F66" s="327">
        <f>SUM(L66)</f>
        <v>0</v>
      </c>
      <c r="G66" s="327">
        <f>SUM(M66)</f>
        <v>0</v>
      </c>
      <c r="H66" s="327">
        <f>SUM(N66)</f>
        <v>0</v>
      </c>
      <c r="I66" s="327">
        <f>SUM(AE66,AM66)</f>
        <v>40</v>
      </c>
      <c r="J66" s="327">
        <f>SUM(R66)</f>
        <v>0</v>
      </c>
      <c r="K66" s="294">
        <f>SUM(AG66,AO66)</f>
        <v>10</v>
      </c>
      <c r="L66" s="177"/>
      <c r="M66" s="83"/>
      <c r="N66" s="83"/>
      <c r="O66" s="83"/>
      <c r="P66" s="83"/>
      <c r="Q66" s="83"/>
      <c r="R66" s="83"/>
      <c r="S66" s="178"/>
      <c r="T66" s="179"/>
      <c r="U66" s="180"/>
      <c r="V66" s="180"/>
      <c r="W66" s="180"/>
      <c r="X66" s="180"/>
      <c r="Y66" s="180"/>
      <c r="Z66" s="180"/>
      <c r="AA66" s="181"/>
      <c r="AB66" s="179"/>
      <c r="AC66" s="180"/>
      <c r="AD66" s="180"/>
      <c r="AE66" s="180">
        <v>20</v>
      </c>
      <c r="AF66" s="180"/>
      <c r="AG66" s="180">
        <v>5</v>
      </c>
      <c r="AH66" s="180" t="s">
        <v>32</v>
      </c>
      <c r="AI66" s="181">
        <v>1</v>
      </c>
      <c r="AJ66" s="179"/>
      <c r="AK66" s="180"/>
      <c r="AL66" s="180"/>
      <c r="AM66" s="180">
        <v>20</v>
      </c>
      <c r="AN66" s="180"/>
      <c r="AO66" s="180">
        <v>5</v>
      </c>
      <c r="AP66" s="180" t="s">
        <v>32</v>
      </c>
      <c r="AQ66" s="182">
        <v>1</v>
      </c>
      <c r="AR66" s="111"/>
    </row>
    <row r="67" spans="1:44" s="21" customFormat="1" ht="40.15" customHeight="1" x14ac:dyDescent="0.4">
      <c r="A67" s="183"/>
      <c r="B67" s="184" t="s">
        <v>85</v>
      </c>
      <c r="C67" s="361">
        <v>2</v>
      </c>
      <c r="D67" s="361">
        <v>2</v>
      </c>
      <c r="E67" s="361"/>
      <c r="F67" s="402">
        <v>2</v>
      </c>
      <c r="G67" s="402"/>
      <c r="H67" s="402"/>
      <c r="I67" s="402"/>
      <c r="J67" s="402"/>
      <c r="K67" s="402"/>
      <c r="L67" s="403">
        <v>2</v>
      </c>
      <c r="M67" s="403"/>
      <c r="N67" s="403"/>
      <c r="O67" s="403"/>
      <c r="P67" s="403"/>
      <c r="Q67" s="403"/>
      <c r="R67" s="403"/>
      <c r="S67" s="403"/>
      <c r="T67" s="363"/>
      <c r="U67" s="363"/>
      <c r="V67" s="186"/>
      <c r="W67" s="186"/>
      <c r="X67" s="187"/>
      <c r="Y67" s="186"/>
      <c r="Z67" s="398"/>
      <c r="AA67" s="398"/>
      <c r="AB67" s="398"/>
      <c r="AC67" s="398"/>
      <c r="AD67" s="186"/>
      <c r="AE67" s="186"/>
      <c r="AF67" s="187"/>
      <c r="AG67" s="186"/>
      <c r="AH67" s="398"/>
      <c r="AI67" s="398"/>
      <c r="AJ67" s="398"/>
      <c r="AK67" s="398"/>
      <c r="AL67" s="186"/>
      <c r="AM67" s="186"/>
      <c r="AN67" s="188"/>
      <c r="AO67" s="186"/>
      <c r="AP67" s="398"/>
      <c r="AQ67" s="398"/>
      <c r="AR67" s="189"/>
    </row>
    <row r="68" spans="1:44" s="21" customFormat="1" ht="40.15" customHeight="1" x14ac:dyDescent="0.4">
      <c r="A68" s="183"/>
      <c r="B68" s="190" t="s">
        <v>86</v>
      </c>
      <c r="C68" s="359">
        <v>4</v>
      </c>
      <c r="D68" s="359">
        <v>4</v>
      </c>
      <c r="E68" s="359"/>
      <c r="F68" s="393">
        <v>4</v>
      </c>
      <c r="G68" s="393"/>
      <c r="H68" s="393"/>
      <c r="I68" s="393"/>
      <c r="J68" s="393"/>
      <c r="K68" s="393"/>
      <c r="L68" s="400">
        <v>4</v>
      </c>
      <c r="M68" s="400"/>
      <c r="N68" s="400"/>
      <c r="O68" s="400"/>
      <c r="P68" s="400"/>
      <c r="Q68" s="400"/>
      <c r="R68" s="400"/>
      <c r="S68" s="400"/>
      <c r="T68" s="363"/>
      <c r="U68" s="363"/>
      <c r="V68" s="186"/>
      <c r="W68" s="186"/>
      <c r="X68" s="187"/>
      <c r="Y68" s="186"/>
      <c r="Z68" s="363"/>
      <c r="AA68" s="363"/>
      <c r="AB68" s="363"/>
      <c r="AC68" s="363"/>
      <c r="AD68" s="186"/>
      <c r="AE68" s="186"/>
      <c r="AF68" s="187"/>
      <c r="AG68" s="186"/>
      <c r="AH68" s="363"/>
      <c r="AI68" s="363"/>
      <c r="AJ68" s="363"/>
      <c r="AK68" s="363"/>
      <c r="AL68" s="186"/>
      <c r="AM68" s="186"/>
      <c r="AN68" s="188"/>
      <c r="AO68" s="186"/>
      <c r="AP68" s="363"/>
      <c r="AQ68" s="363"/>
      <c r="AR68" s="189"/>
    </row>
    <row r="69" spans="1:44" s="21" customFormat="1" ht="18" customHeight="1" x14ac:dyDescent="0.4">
      <c r="A69" s="192"/>
      <c r="B69" s="193"/>
      <c r="C69" s="194"/>
      <c r="D69" s="194"/>
      <c r="E69" s="194"/>
      <c r="F69" s="194"/>
      <c r="G69" s="194"/>
      <c r="H69" s="194"/>
      <c r="I69" s="194"/>
      <c r="J69" s="194"/>
      <c r="K69" s="194"/>
      <c r="L69" s="195"/>
      <c r="M69" s="195"/>
      <c r="N69" s="195"/>
      <c r="O69" s="195"/>
      <c r="P69" s="195"/>
      <c r="Q69" s="195"/>
      <c r="R69" s="195"/>
      <c r="S69" s="196"/>
      <c r="T69" s="196"/>
      <c r="U69" s="196"/>
      <c r="V69" s="196"/>
      <c r="W69" s="196"/>
      <c r="X69" s="195"/>
      <c r="Y69" s="196"/>
      <c r="Z69" s="196"/>
      <c r="AA69" s="196"/>
      <c r="AB69" s="196"/>
      <c r="AC69" s="196"/>
      <c r="AD69" s="196"/>
      <c r="AE69" s="196"/>
      <c r="AF69" s="195"/>
      <c r="AG69" s="196"/>
      <c r="AH69" s="196"/>
      <c r="AI69" s="196"/>
      <c r="AJ69" s="196"/>
      <c r="AK69" s="196"/>
      <c r="AL69" s="196"/>
      <c r="AM69" s="196"/>
      <c r="AN69" s="197"/>
      <c r="AO69" s="196"/>
      <c r="AP69" s="196"/>
      <c r="AQ69" s="196"/>
      <c r="AR69" s="198"/>
    </row>
    <row r="70" spans="1:44" s="21" customFormat="1" ht="28.5" customHeight="1" x14ac:dyDescent="0.35">
      <c r="A70" s="192"/>
      <c r="B70" s="410" t="s">
        <v>87</v>
      </c>
      <c r="C70" s="412" t="s">
        <v>12</v>
      </c>
      <c r="D70" s="412" t="s">
        <v>13</v>
      </c>
      <c r="E70" s="412" t="s">
        <v>14</v>
      </c>
      <c r="F70" s="393" t="s">
        <v>15</v>
      </c>
      <c r="G70" s="393"/>
      <c r="H70" s="393"/>
      <c r="I70" s="393"/>
      <c r="J70" s="393"/>
      <c r="K70" s="393"/>
      <c r="L70" s="401" t="s">
        <v>16</v>
      </c>
      <c r="M70" s="401"/>
      <c r="N70" s="401"/>
      <c r="O70" s="401"/>
      <c r="P70" s="401"/>
      <c r="Q70" s="401"/>
      <c r="R70" s="401"/>
      <c r="S70" s="401"/>
      <c r="T70" s="408" t="s">
        <v>17</v>
      </c>
      <c r="U70" s="408"/>
      <c r="V70" s="408"/>
      <c r="W70" s="408"/>
      <c r="X70" s="408"/>
      <c r="Y70" s="408"/>
      <c r="Z70" s="408"/>
      <c r="AA70" s="408"/>
      <c r="AB70" s="409" t="s">
        <v>18</v>
      </c>
      <c r="AC70" s="409"/>
      <c r="AD70" s="409"/>
      <c r="AE70" s="409"/>
      <c r="AF70" s="409"/>
      <c r="AG70" s="409"/>
      <c r="AH70" s="409"/>
      <c r="AI70" s="409"/>
      <c r="AJ70" s="425" t="s">
        <v>19</v>
      </c>
      <c r="AK70" s="425"/>
      <c r="AL70" s="425"/>
      <c r="AM70" s="425"/>
      <c r="AN70" s="425"/>
      <c r="AO70" s="425"/>
      <c r="AP70" s="425"/>
      <c r="AQ70" s="425"/>
      <c r="AR70" s="198"/>
    </row>
    <row r="71" spans="1:44" s="21" customFormat="1" ht="81.75" customHeight="1" x14ac:dyDescent="0.35">
      <c r="A71" s="200"/>
      <c r="B71" s="410"/>
      <c r="C71" s="412"/>
      <c r="D71" s="412"/>
      <c r="E71" s="412"/>
      <c r="F71" s="359" t="s">
        <v>20</v>
      </c>
      <c r="G71" s="359" t="s">
        <v>21</v>
      </c>
      <c r="H71" s="359" t="s">
        <v>22</v>
      </c>
      <c r="I71" s="359" t="s">
        <v>23</v>
      </c>
      <c r="J71" s="359" t="s">
        <v>24</v>
      </c>
      <c r="K71" s="359" t="s">
        <v>25</v>
      </c>
      <c r="L71" s="365" t="s">
        <v>20</v>
      </c>
      <c r="M71" s="366" t="s">
        <v>21</v>
      </c>
      <c r="N71" s="366" t="s">
        <v>22</v>
      </c>
      <c r="O71" s="366" t="s">
        <v>23</v>
      </c>
      <c r="P71" s="366" t="s">
        <v>24</v>
      </c>
      <c r="Q71" s="366" t="s">
        <v>25</v>
      </c>
      <c r="R71" s="366" t="s">
        <v>30</v>
      </c>
      <c r="S71" s="201" t="s">
        <v>14</v>
      </c>
      <c r="T71" s="367" t="s">
        <v>20</v>
      </c>
      <c r="U71" s="34" t="s">
        <v>21</v>
      </c>
      <c r="V71" s="359" t="s">
        <v>22</v>
      </c>
      <c r="W71" s="359" t="s">
        <v>23</v>
      </c>
      <c r="X71" s="366" t="s">
        <v>24</v>
      </c>
      <c r="Y71" s="359" t="s">
        <v>25</v>
      </c>
      <c r="Z71" s="359" t="s">
        <v>30</v>
      </c>
      <c r="AA71" s="203" t="s">
        <v>14</v>
      </c>
      <c r="AB71" s="364" t="s">
        <v>20</v>
      </c>
      <c r="AC71" s="34" t="s">
        <v>21</v>
      </c>
      <c r="AD71" s="359" t="s">
        <v>22</v>
      </c>
      <c r="AE71" s="359" t="s">
        <v>23</v>
      </c>
      <c r="AF71" s="366" t="s">
        <v>24</v>
      </c>
      <c r="AG71" s="359" t="s">
        <v>25</v>
      </c>
      <c r="AH71" s="359" t="s">
        <v>30</v>
      </c>
      <c r="AI71" s="201" t="s">
        <v>14</v>
      </c>
      <c r="AJ71" s="367" t="s">
        <v>20</v>
      </c>
      <c r="AK71" s="34" t="s">
        <v>21</v>
      </c>
      <c r="AL71" s="359" t="s">
        <v>22</v>
      </c>
      <c r="AM71" s="359" t="s">
        <v>23</v>
      </c>
      <c r="AN71" s="82" t="s">
        <v>24</v>
      </c>
      <c r="AO71" s="359" t="s">
        <v>25</v>
      </c>
      <c r="AP71" s="359" t="s">
        <v>30</v>
      </c>
      <c r="AQ71" s="360" t="s">
        <v>14</v>
      </c>
      <c r="AR71" s="204"/>
    </row>
    <row r="72" spans="1:44" s="207" customFormat="1" ht="32.25" customHeight="1" thickBot="1" x14ac:dyDescent="0.35">
      <c r="A72" s="205"/>
      <c r="B72" s="411"/>
      <c r="C72" s="383">
        <f>SUM(C65,C60:C61,C49,C31,C18,C9)</f>
        <v>3035</v>
      </c>
      <c r="D72" s="383">
        <f>SUM(D65,D61,D49,D31,D18,D9)</f>
        <v>1530</v>
      </c>
      <c r="E72" s="383">
        <f>SUM(E65,E60:E61,E49,E31,E18,E9)</f>
        <v>120</v>
      </c>
      <c r="F72" s="381">
        <f>SUM(F65,F61,F49,F31,F18,F9)</f>
        <v>415</v>
      </c>
      <c r="G72" s="381">
        <f>SUM(G65,G60:G61,G49,G31,G18,G9)</f>
        <v>805</v>
      </c>
      <c r="H72" s="381">
        <f>SUM(H65,H61,H49,H31,H18,H9)</f>
        <v>360</v>
      </c>
      <c r="I72" s="381">
        <f>SUM(I65,I61,I49,I31,I18,I9)</f>
        <v>40</v>
      </c>
      <c r="J72" s="381">
        <f>SUM(J65,J61,J49,J31,J18,J9)</f>
        <v>285</v>
      </c>
      <c r="K72" s="381">
        <f>SUM(K65,K60:K61,K49,K31,K18,K9)</f>
        <v>1130</v>
      </c>
      <c r="L72" s="382">
        <f t="shared" ref="L72:AQ72" si="45">SUM(L65,L61,L49,L31,L18,L9)</f>
        <v>90</v>
      </c>
      <c r="M72" s="381">
        <f t="shared" si="45"/>
        <v>285</v>
      </c>
      <c r="N72" s="381">
        <f t="shared" si="45"/>
        <v>30</v>
      </c>
      <c r="O72" s="380">
        <f t="shared" si="45"/>
        <v>0</v>
      </c>
      <c r="P72" s="380">
        <f t="shared" si="45"/>
        <v>80</v>
      </c>
      <c r="Q72" s="380">
        <f t="shared" si="45"/>
        <v>270</v>
      </c>
      <c r="R72" s="380">
        <f t="shared" si="45"/>
        <v>1</v>
      </c>
      <c r="S72" s="379">
        <f t="shared" si="45"/>
        <v>30</v>
      </c>
      <c r="T72" s="375">
        <f t="shared" si="45"/>
        <v>105</v>
      </c>
      <c r="U72" s="373">
        <f t="shared" si="45"/>
        <v>195</v>
      </c>
      <c r="V72" s="373">
        <f t="shared" si="45"/>
        <v>130</v>
      </c>
      <c r="W72" s="373">
        <f t="shared" si="45"/>
        <v>0</v>
      </c>
      <c r="X72" s="373">
        <f t="shared" si="45"/>
        <v>70</v>
      </c>
      <c r="Y72" s="373">
        <f t="shared" si="45"/>
        <v>280</v>
      </c>
      <c r="Z72" s="373">
        <f t="shared" si="45"/>
        <v>2</v>
      </c>
      <c r="AA72" s="376">
        <f t="shared" si="45"/>
        <v>30</v>
      </c>
      <c r="AB72" s="378">
        <f t="shared" si="45"/>
        <v>100</v>
      </c>
      <c r="AC72" s="377">
        <f t="shared" si="45"/>
        <v>215</v>
      </c>
      <c r="AD72" s="373">
        <f t="shared" si="45"/>
        <v>100</v>
      </c>
      <c r="AE72" s="373">
        <f t="shared" si="45"/>
        <v>20</v>
      </c>
      <c r="AF72" s="373">
        <f t="shared" si="45"/>
        <v>25</v>
      </c>
      <c r="AG72" s="373">
        <f t="shared" si="45"/>
        <v>290</v>
      </c>
      <c r="AH72" s="373">
        <f t="shared" si="45"/>
        <v>0</v>
      </c>
      <c r="AI72" s="376">
        <f t="shared" si="45"/>
        <v>30</v>
      </c>
      <c r="AJ72" s="375">
        <f t="shared" si="45"/>
        <v>120</v>
      </c>
      <c r="AK72" s="373">
        <f t="shared" si="45"/>
        <v>110</v>
      </c>
      <c r="AL72" s="373">
        <f t="shared" si="45"/>
        <v>100</v>
      </c>
      <c r="AM72" s="373">
        <f t="shared" si="45"/>
        <v>20</v>
      </c>
      <c r="AN72" s="374">
        <f t="shared" si="45"/>
        <v>110</v>
      </c>
      <c r="AO72" s="373">
        <f t="shared" si="45"/>
        <v>290</v>
      </c>
      <c r="AP72" s="372">
        <f t="shared" si="45"/>
        <v>3</v>
      </c>
      <c r="AQ72" s="372">
        <f t="shared" si="45"/>
        <v>30</v>
      </c>
      <c r="AR72" s="206"/>
    </row>
    <row r="73" spans="1:44" s="207" customFormat="1" ht="54.95" customHeight="1" thickTop="1" x14ac:dyDescent="0.35">
      <c r="A73" s="205"/>
      <c r="B73" s="371"/>
      <c r="C73" s="437"/>
      <c r="D73" s="438"/>
      <c r="E73" s="439"/>
      <c r="F73" s="440">
        <f>SUM(L73:AQ73)</f>
        <v>3035</v>
      </c>
      <c r="G73" s="441"/>
      <c r="H73" s="441"/>
      <c r="I73" s="441"/>
      <c r="J73" s="441"/>
      <c r="K73" s="442"/>
      <c r="L73" s="413">
        <f>SUM(L72:Q72)</f>
        <v>755</v>
      </c>
      <c r="M73" s="414"/>
      <c r="N73" s="414"/>
      <c r="O73" s="414"/>
      <c r="P73" s="414"/>
      <c r="Q73" s="414"/>
      <c r="R73" s="414"/>
      <c r="S73" s="414"/>
      <c r="T73" s="415">
        <f>SUM(T72:Y72)</f>
        <v>780</v>
      </c>
      <c r="U73" s="415"/>
      <c r="V73" s="415"/>
      <c r="W73" s="415"/>
      <c r="X73" s="415"/>
      <c r="Y73" s="415"/>
      <c r="Z73" s="415"/>
      <c r="AA73" s="415"/>
      <c r="AB73" s="416">
        <f>SUM(AB72:AG72)</f>
        <v>750</v>
      </c>
      <c r="AC73" s="416"/>
      <c r="AD73" s="416"/>
      <c r="AE73" s="416"/>
      <c r="AF73" s="416"/>
      <c r="AG73" s="416"/>
      <c r="AH73" s="416"/>
      <c r="AI73" s="416"/>
      <c r="AJ73" s="417">
        <f>SUM(AJ72:AO72)</f>
        <v>750</v>
      </c>
      <c r="AK73" s="417"/>
      <c r="AL73" s="417"/>
      <c r="AM73" s="417"/>
      <c r="AN73" s="417"/>
      <c r="AO73" s="417"/>
      <c r="AP73" s="417"/>
      <c r="AQ73" s="417"/>
      <c r="AR73" s="206"/>
    </row>
    <row r="74" spans="1:44" s="207" customFormat="1" ht="54.95" customHeight="1" x14ac:dyDescent="0.35">
      <c r="A74" s="205"/>
      <c r="B74" s="370" t="s">
        <v>88</v>
      </c>
      <c r="C74" s="418"/>
      <c r="D74" s="419"/>
      <c r="E74" s="420"/>
      <c r="F74" s="421">
        <f>SUM(L74:AQ74)</f>
        <v>1545</v>
      </c>
      <c r="G74" s="419"/>
      <c r="H74" s="419"/>
      <c r="I74" s="419"/>
      <c r="J74" s="419"/>
      <c r="K74" s="422"/>
      <c r="L74" s="423">
        <f>L72+M72+O72+P72</f>
        <v>455</v>
      </c>
      <c r="M74" s="424"/>
      <c r="N74" s="424"/>
      <c r="O74" s="424"/>
      <c r="P74" s="424"/>
      <c r="Q74" s="424"/>
      <c r="R74" s="424"/>
      <c r="S74" s="424"/>
      <c r="T74" s="424">
        <f>T72+U72+W72+X72</f>
        <v>370</v>
      </c>
      <c r="U74" s="424"/>
      <c r="V74" s="424"/>
      <c r="W74" s="424"/>
      <c r="X74" s="424"/>
      <c r="Y74" s="424"/>
      <c r="Z74" s="424"/>
      <c r="AA74" s="424"/>
      <c r="AB74" s="423">
        <f>AB72+AC72+AE72+AF72</f>
        <v>360</v>
      </c>
      <c r="AC74" s="423"/>
      <c r="AD74" s="423"/>
      <c r="AE74" s="423"/>
      <c r="AF74" s="423"/>
      <c r="AG74" s="423"/>
      <c r="AH74" s="423"/>
      <c r="AI74" s="423"/>
      <c r="AJ74" s="421">
        <f>AJ72+AK72+AM72+AN72</f>
        <v>360</v>
      </c>
      <c r="AK74" s="421"/>
      <c r="AL74" s="421"/>
      <c r="AM74" s="421"/>
      <c r="AN74" s="421"/>
      <c r="AO74" s="421"/>
      <c r="AP74" s="421"/>
      <c r="AQ74" s="421"/>
      <c r="AR74" s="206"/>
    </row>
    <row r="75" spans="1:44" s="207" customFormat="1" ht="54.95" customHeight="1" x14ac:dyDescent="0.35">
      <c r="A75" s="209"/>
      <c r="B75" s="369" t="s">
        <v>89</v>
      </c>
      <c r="C75" s="432"/>
      <c r="D75" s="433"/>
      <c r="E75" s="434"/>
      <c r="F75" s="421">
        <f>SUM(L75:AQ75)</f>
        <v>360</v>
      </c>
      <c r="G75" s="419"/>
      <c r="H75" s="419"/>
      <c r="I75" s="419"/>
      <c r="J75" s="419"/>
      <c r="K75" s="422"/>
      <c r="L75" s="435">
        <f>N72</f>
        <v>30</v>
      </c>
      <c r="M75" s="436"/>
      <c r="N75" s="436"/>
      <c r="O75" s="436"/>
      <c r="P75" s="436"/>
      <c r="Q75" s="436"/>
      <c r="R75" s="436"/>
      <c r="S75" s="436"/>
      <c r="T75" s="436">
        <f>V72</f>
        <v>130</v>
      </c>
      <c r="U75" s="436"/>
      <c r="V75" s="436"/>
      <c r="W75" s="436"/>
      <c r="X75" s="436"/>
      <c r="Y75" s="436"/>
      <c r="Z75" s="436"/>
      <c r="AA75" s="436"/>
      <c r="AB75" s="435">
        <f>AD72</f>
        <v>100</v>
      </c>
      <c r="AC75" s="435"/>
      <c r="AD75" s="435"/>
      <c r="AE75" s="435"/>
      <c r="AF75" s="435"/>
      <c r="AG75" s="435"/>
      <c r="AH75" s="435"/>
      <c r="AI75" s="435"/>
      <c r="AJ75" s="426">
        <f>AL72</f>
        <v>100</v>
      </c>
      <c r="AK75" s="426"/>
      <c r="AL75" s="426"/>
      <c r="AM75" s="426"/>
      <c r="AN75" s="426"/>
      <c r="AO75" s="426"/>
      <c r="AP75" s="426"/>
      <c r="AQ75" s="426"/>
      <c r="AR75" s="211"/>
    </row>
    <row r="76" spans="1:44" s="207" customFormat="1" ht="54.95" customHeight="1" thickBot="1" x14ac:dyDescent="0.4">
      <c r="A76" s="209"/>
      <c r="B76" s="368" t="s">
        <v>90</v>
      </c>
      <c r="C76" s="427"/>
      <c r="D76" s="428"/>
      <c r="E76" s="429"/>
      <c r="F76" s="427">
        <f>SUM(L76:AQ76)</f>
        <v>1905</v>
      </c>
      <c r="G76" s="428"/>
      <c r="H76" s="428"/>
      <c r="I76" s="428"/>
      <c r="J76" s="428"/>
      <c r="K76" s="429"/>
      <c r="L76" s="430">
        <f>SUM(L72:P72)</f>
        <v>485</v>
      </c>
      <c r="M76" s="431"/>
      <c r="N76" s="431"/>
      <c r="O76" s="431"/>
      <c r="P76" s="431"/>
      <c r="Q76" s="431"/>
      <c r="R76" s="431"/>
      <c r="S76" s="431"/>
      <c r="T76" s="430">
        <f>SUM(T72:X72)</f>
        <v>500</v>
      </c>
      <c r="U76" s="431"/>
      <c r="V76" s="431"/>
      <c r="W76" s="431"/>
      <c r="X76" s="431"/>
      <c r="Y76" s="431"/>
      <c r="Z76" s="431"/>
      <c r="AA76" s="431"/>
      <c r="AB76" s="430">
        <f>SUM(AB72:AF72)</f>
        <v>460</v>
      </c>
      <c r="AC76" s="430"/>
      <c r="AD76" s="430"/>
      <c r="AE76" s="430"/>
      <c r="AF76" s="430"/>
      <c r="AG76" s="430"/>
      <c r="AH76" s="430"/>
      <c r="AI76" s="430"/>
      <c r="AJ76" s="427">
        <f>SUM(AJ72:AN72)</f>
        <v>460</v>
      </c>
      <c r="AK76" s="427"/>
      <c r="AL76" s="427"/>
      <c r="AM76" s="427"/>
      <c r="AN76" s="427"/>
      <c r="AO76" s="427"/>
      <c r="AP76" s="427"/>
      <c r="AQ76" s="427"/>
      <c r="AR76" s="211"/>
    </row>
    <row r="77" spans="1:44" s="207" customFormat="1" ht="7.5" customHeight="1" thickTop="1" x14ac:dyDescent="0.35">
      <c r="A77" s="209"/>
      <c r="B77" s="213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  <c r="AE77" s="206"/>
      <c r="AF77" s="206"/>
      <c r="AG77" s="206"/>
      <c r="AH77" s="206"/>
      <c r="AI77" s="206"/>
      <c r="AJ77" s="206"/>
      <c r="AK77" s="206"/>
      <c r="AL77" s="206"/>
      <c r="AM77" s="206"/>
      <c r="AN77" s="214"/>
      <c r="AO77" s="206"/>
      <c r="AP77" s="206"/>
      <c r="AQ77" s="206"/>
      <c r="AR77" s="211"/>
    </row>
    <row r="78" spans="1:44" s="21" customFormat="1" ht="36.75" hidden="1" customHeight="1" x14ac:dyDescent="0.35">
      <c r="A78" s="215"/>
      <c r="B78" s="216"/>
      <c r="C78" s="217"/>
      <c r="D78" s="218"/>
      <c r="E78" s="218"/>
      <c r="F78" s="217"/>
      <c r="G78" s="218"/>
      <c r="H78" s="218"/>
      <c r="I78" s="218"/>
      <c r="J78" s="219"/>
      <c r="K78" s="219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20"/>
      <c r="AO78" s="217"/>
      <c r="AP78" s="217"/>
      <c r="AQ78" s="217"/>
      <c r="AR78" s="221"/>
    </row>
    <row r="79" spans="1:44" s="21" customFormat="1" ht="36.75" hidden="1" customHeight="1" x14ac:dyDescent="0.35">
      <c r="A79" s="215"/>
      <c r="B79" s="216"/>
      <c r="C79" s="217"/>
      <c r="D79" s="218"/>
      <c r="E79" s="218"/>
      <c r="F79" s="217"/>
      <c r="G79" s="218"/>
      <c r="H79" s="218"/>
      <c r="I79" s="218"/>
      <c r="J79" s="219"/>
      <c r="K79" s="219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220"/>
      <c r="AO79" s="217"/>
      <c r="AP79" s="217"/>
      <c r="AQ79" s="217"/>
      <c r="AR79" s="221"/>
    </row>
    <row r="80" spans="1:44" s="21" customFormat="1" ht="8.25" hidden="1" customHeight="1" x14ac:dyDescent="0.35">
      <c r="A80" s="215"/>
      <c r="B80" s="216"/>
      <c r="C80" s="217"/>
      <c r="D80" s="218"/>
      <c r="E80" s="218"/>
      <c r="F80" s="217"/>
      <c r="G80" s="218"/>
      <c r="H80" s="218"/>
      <c r="I80" s="218"/>
      <c r="J80" s="219"/>
      <c r="K80" s="219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20"/>
      <c r="AO80" s="217"/>
      <c r="AP80" s="217"/>
      <c r="AQ80" s="217"/>
      <c r="AR80" s="221"/>
    </row>
    <row r="81" spans="1:44" s="21" customFormat="1" ht="22.5" customHeight="1" x14ac:dyDescent="0.35">
      <c r="A81" s="215"/>
      <c r="B81" s="222" t="s">
        <v>92</v>
      </c>
      <c r="C81" s="223"/>
      <c r="D81" s="223"/>
      <c r="E81" s="223"/>
      <c r="F81" s="224"/>
      <c r="G81" s="224"/>
      <c r="H81" s="224"/>
      <c r="I81" s="224"/>
      <c r="J81" s="225"/>
      <c r="K81" s="225"/>
      <c r="L81" s="226"/>
      <c r="M81" s="227"/>
      <c r="N81" s="224"/>
      <c r="O81" s="224"/>
      <c r="P81" s="224"/>
      <c r="Q81" s="224"/>
      <c r="R81" s="224"/>
      <c r="S81" s="224"/>
      <c r="T81" s="223"/>
      <c r="U81" s="227"/>
      <c r="V81" s="224"/>
      <c r="W81" s="224"/>
      <c r="X81" s="224"/>
      <c r="Y81" s="224"/>
      <c r="Z81" s="224"/>
      <c r="AA81" s="224"/>
      <c r="AB81" s="223"/>
      <c r="AC81" s="228"/>
      <c r="AD81" s="224"/>
      <c r="AE81" s="224"/>
      <c r="AF81" s="224"/>
      <c r="AG81" s="224"/>
      <c r="AH81" s="224"/>
      <c r="AI81" s="224"/>
      <c r="AJ81" s="223"/>
      <c r="AK81" s="198"/>
      <c r="AL81" s="224"/>
      <c r="AM81" s="224"/>
      <c r="AN81" s="229"/>
      <c r="AO81" s="224"/>
      <c r="AP81" s="224"/>
      <c r="AQ81" s="224"/>
      <c r="AR81" s="221"/>
    </row>
    <row r="82" spans="1:44" s="21" customFormat="1" ht="18" customHeight="1" x14ac:dyDescent="0.35">
      <c r="A82" s="170"/>
      <c r="B82" s="230" t="s">
        <v>93</v>
      </c>
      <c r="C82" s="228"/>
      <c r="D82" s="228"/>
      <c r="E82" s="228"/>
      <c r="F82" s="228"/>
      <c r="G82" s="228"/>
      <c r="H82" s="228"/>
      <c r="I82" s="228"/>
      <c r="J82" s="228"/>
      <c r="K82" s="228"/>
      <c r="L82" s="20"/>
      <c r="M82" s="20"/>
      <c r="N82" s="20"/>
      <c r="O82" s="20"/>
      <c r="P82" s="20"/>
      <c r="Q82" s="20"/>
      <c r="R82" s="20"/>
      <c r="S82" s="231"/>
      <c r="T82" s="231"/>
      <c r="U82" s="231"/>
      <c r="V82" s="231"/>
      <c r="W82" s="231"/>
      <c r="X82" s="20"/>
      <c r="Y82" s="231"/>
      <c r="Z82" s="231"/>
      <c r="AA82" s="231"/>
      <c r="AB82" s="231"/>
      <c r="AC82" s="231"/>
      <c r="AD82" s="231"/>
      <c r="AE82" s="231"/>
      <c r="AF82" s="20"/>
      <c r="AG82" s="231"/>
      <c r="AH82" s="231"/>
      <c r="AI82" s="231"/>
      <c r="AJ82" s="231"/>
      <c r="AK82" s="231"/>
      <c r="AL82" s="231"/>
      <c r="AM82" s="231"/>
      <c r="AN82" s="89"/>
      <c r="AO82" s="231"/>
      <c r="AP82" s="231"/>
      <c r="AQ82" s="231"/>
      <c r="AR82" s="20"/>
    </row>
    <row r="83" spans="1:44" s="21" customFormat="1" ht="18" customHeight="1" x14ac:dyDescent="0.35">
      <c r="A83" s="228"/>
      <c r="B83" s="230" t="s">
        <v>94</v>
      </c>
      <c r="C83" s="228"/>
      <c r="D83" s="228"/>
      <c r="E83" s="228"/>
      <c r="F83" s="228"/>
      <c r="G83" s="228"/>
      <c r="H83" s="228"/>
      <c r="I83" s="228"/>
      <c r="J83" s="228"/>
      <c r="K83" s="228"/>
      <c r="L83" s="20"/>
      <c r="M83" s="20"/>
      <c r="N83" s="20"/>
      <c r="O83" s="20"/>
      <c r="P83" s="20"/>
      <c r="Q83" s="20"/>
      <c r="R83" s="20"/>
      <c r="S83" s="231"/>
      <c r="T83" s="231"/>
      <c r="U83" s="231"/>
      <c r="V83" s="231"/>
      <c r="W83" s="231"/>
      <c r="X83" s="20"/>
      <c r="Y83" s="231"/>
      <c r="Z83" s="231"/>
      <c r="AA83" s="231"/>
      <c r="AB83" s="231"/>
      <c r="AC83" s="231"/>
      <c r="AD83" s="231"/>
      <c r="AE83" s="231"/>
      <c r="AF83" s="20"/>
      <c r="AG83" s="231"/>
      <c r="AH83" s="231"/>
      <c r="AI83" s="231"/>
      <c r="AJ83" s="231"/>
      <c r="AK83" s="231"/>
      <c r="AL83" s="231"/>
      <c r="AM83" s="231"/>
      <c r="AN83" s="89"/>
      <c r="AO83" s="231"/>
      <c r="AP83" s="231"/>
      <c r="AQ83" s="231"/>
      <c r="AR83" s="20"/>
    </row>
    <row r="84" spans="1:44" s="21" customFormat="1" ht="18" customHeight="1" x14ac:dyDescent="0.35">
      <c r="A84" s="228"/>
      <c r="B84" s="230" t="s">
        <v>95</v>
      </c>
      <c r="C84" s="228"/>
      <c r="D84" s="228"/>
      <c r="E84" s="228"/>
      <c r="F84" s="228"/>
      <c r="G84" s="228"/>
      <c r="H84" s="228"/>
      <c r="I84" s="228"/>
      <c r="J84" s="228"/>
      <c r="K84" s="228"/>
      <c r="L84" s="20"/>
      <c r="M84" s="20"/>
      <c r="N84" s="20"/>
      <c r="O84" s="20"/>
      <c r="P84" s="20"/>
      <c r="Q84" s="20"/>
      <c r="R84" s="20"/>
      <c r="S84" s="231"/>
      <c r="T84" s="231"/>
      <c r="U84" s="231"/>
      <c r="V84" s="231"/>
      <c r="W84" s="231"/>
      <c r="X84" s="20"/>
      <c r="Y84" s="231"/>
      <c r="Z84" s="231"/>
      <c r="AA84" s="231"/>
      <c r="AB84" s="231"/>
      <c r="AC84" s="231"/>
      <c r="AD84" s="231"/>
      <c r="AE84" s="231"/>
      <c r="AF84" s="20"/>
      <c r="AG84" s="231"/>
      <c r="AH84" s="231"/>
      <c r="AI84" s="231"/>
      <c r="AJ84" s="231"/>
      <c r="AK84" s="231"/>
      <c r="AL84" s="231"/>
      <c r="AM84" s="231"/>
      <c r="AN84" s="89"/>
      <c r="AO84" s="231"/>
      <c r="AP84" s="231"/>
      <c r="AQ84" s="231"/>
      <c r="AR84" s="20"/>
    </row>
    <row r="85" spans="1:44" s="21" customFormat="1" ht="18" customHeight="1" x14ac:dyDescent="0.35">
      <c r="A85" s="228"/>
      <c r="B85" s="232" t="s">
        <v>96</v>
      </c>
      <c r="C85" s="228"/>
      <c r="D85" s="228"/>
      <c r="E85" s="228"/>
      <c r="F85" s="228"/>
      <c r="G85" s="228"/>
      <c r="H85" s="228"/>
      <c r="I85" s="228"/>
      <c r="J85" s="228"/>
      <c r="K85" s="228"/>
      <c r="L85" s="20"/>
      <c r="M85" s="20"/>
      <c r="N85" s="20"/>
      <c r="O85" s="20"/>
      <c r="P85" s="20"/>
      <c r="Q85" s="20"/>
      <c r="R85" s="20"/>
      <c r="S85" s="231"/>
      <c r="T85" s="231"/>
      <c r="U85" s="231"/>
      <c r="V85" s="231"/>
      <c r="W85" s="231"/>
      <c r="X85" s="20"/>
      <c r="Y85" s="231"/>
      <c r="Z85" s="231"/>
      <c r="AA85" s="231"/>
      <c r="AB85" s="231"/>
      <c r="AC85" s="231"/>
      <c r="AD85" s="231"/>
      <c r="AE85" s="231"/>
      <c r="AF85" s="20"/>
      <c r="AG85" s="231"/>
      <c r="AH85" s="231"/>
      <c r="AI85" s="231"/>
      <c r="AJ85" s="231"/>
      <c r="AK85" s="231"/>
      <c r="AL85" s="231"/>
      <c r="AM85" s="231"/>
      <c r="AN85" s="89"/>
      <c r="AO85" s="231"/>
      <c r="AP85" s="231"/>
      <c r="AQ85" s="231"/>
      <c r="AR85" s="20"/>
    </row>
    <row r="86" spans="1:44" s="21" customFormat="1" ht="18" customHeight="1" x14ac:dyDescent="0.35">
      <c r="A86" s="228"/>
      <c r="B86" s="232" t="s">
        <v>97</v>
      </c>
      <c r="C86" s="228"/>
      <c r="D86" s="228"/>
      <c r="E86" s="228"/>
      <c r="F86" s="228"/>
      <c r="G86" s="228"/>
      <c r="H86" s="228"/>
      <c r="I86" s="228"/>
      <c r="J86" s="228"/>
      <c r="K86" s="228"/>
      <c r="L86" s="20"/>
      <c r="M86" s="20"/>
      <c r="N86" s="20"/>
      <c r="O86" s="20"/>
      <c r="P86" s="20"/>
      <c r="Q86" s="20"/>
      <c r="R86" s="20"/>
      <c r="S86" s="231"/>
      <c r="T86" s="231"/>
      <c r="U86" s="231"/>
      <c r="V86" s="231"/>
      <c r="W86" s="231"/>
      <c r="X86" s="20"/>
      <c r="Y86" s="231"/>
      <c r="Z86" s="231"/>
      <c r="AA86" s="231"/>
      <c r="AB86" s="231"/>
      <c r="AC86" s="231"/>
      <c r="AD86" s="231"/>
      <c r="AE86" s="231"/>
      <c r="AF86" s="20"/>
      <c r="AG86" s="231"/>
      <c r="AH86" s="231"/>
      <c r="AI86" s="231"/>
      <c r="AJ86" s="231"/>
      <c r="AK86" s="231"/>
      <c r="AL86" s="231"/>
      <c r="AM86" s="231"/>
      <c r="AN86" s="89"/>
      <c r="AO86" s="231"/>
      <c r="AP86" s="231"/>
      <c r="AQ86" s="231"/>
      <c r="AR86" s="20"/>
    </row>
    <row r="87" spans="1:44" s="21" customFormat="1" ht="18" customHeight="1" x14ac:dyDescent="0.35">
      <c r="A87" s="228"/>
      <c r="B87" s="232" t="s">
        <v>98</v>
      </c>
      <c r="C87" s="228"/>
      <c r="D87" s="228"/>
      <c r="E87" s="228"/>
      <c r="F87" s="228"/>
      <c r="G87" s="228"/>
      <c r="H87" s="228"/>
      <c r="I87" s="228"/>
      <c r="J87" s="228"/>
      <c r="K87" s="228"/>
      <c r="L87" s="20"/>
      <c r="M87" s="20"/>
      <c r="N87" s="20"/>
      <c r="O87" s="20"/>
      <c r="P87" s="20"/>
      <c r="Q87" s="20"/>
      <c r="R87" s="20"/>
      <c r="S87" s="231"/>
      <c r="T87" s="231"/>
      <c r="U87" s="231"/>
      <c r="V87" s="231"/>
      <c r="W87" s="231"/>
      <c r="X87" s="20"/>
      <c r="Y87" s="231"/>
      <c r="Z87" s="231"/>
      <c r="AA87" s="231"/>
      <c r="AB87" s="231"/>
      <c r="AC87" s="231"/>
      <c r="AD87" s="231"/>
      <c r="AE87" s="231"/>
      <c r="AF87" s="20"/>
      <c r="AG87" s="231"/>
      <c r="AH87" s="231"/>
      <c r="AI87" s="231"/>
      <c r="AJ87" s="231"/>
      <c r="AK87" s="231"/>
      <c r="AL87" s="231"/>
      <c r="AM87" s="231"/>
      <c r="AN87" s="89"/>
      <c r="AO87" s="231"/>
      <c r="AP87" s="231"/>
      <c r="AQ87" s="231"/>
      <c r="AR87" s="20"/>
    </row>
    <row r="88" spans="1:44" s="21" customFormat="1" ht="18" customHeight="1" x14ac:dyDescent="0.35">
      <c r="A88" s="170"/>
      <c r="B88" s="230" t="s">
        <v>99</v>
      </c>
      <c r="C88" s="228"/>
      <c r="D88" s="228"/>
      <c r="E88" s="228"/>
      <c r="F88" s="228"/>
      <c r="G88" s="228"/>
      <c r="H88" s="228"/>
      <c r="I88" s="228"/>
      <c r="J88" s="228"/>
      <c r="K88" s="228"/>
      <c r="L88" s="20"/>
      <c r="M88" s="20"/>
      <c r="N88" s="20"/>
      <c r="O88" s="20"/>
      <c r="P88" s="20"/>
      <c r="Q88" s="20"/>
      <c r="R88" s="20"/>
      <c r="S88" s="231"/>
      <c r="T88" s="231"/>
      <c r="U88" s="231"/>
      <c r="V88" s="231"/>
      <c r="W88" s="231"/>
      <c r="X88" s="20"/>
      <c r="Y88" s="231"/>
      <c r="Z88" s="231"/>
      <c r="AA88" s="231"/>
      <c r="AB88" s="231"/>
      <c r="AC88" s="231"/>
      <c r="AD88" s="231"/>
      <c r="AE88" s="231"/>
      <c r="AF88" s="20"/>
      <c r="AG88" s="231"/>
      <c r="AH88" s="231"/>
      <c r="AI88" s="231"/>
      <c r="AJ88" s="231"/>
      <c r="AK88" s="231"/>
      <c r="AL88" s="231"/>
      <c r="AM88" s="231"/>
      <c r="AN88" s="89"/>
      <c r="AO88" s="231"/>
      <c r="AP88" s="231"/>
      <c r="AQ88" s="231"/>
      <c r="AR88" s="20"/>
    </row>
    <row r="89" spans="1:44" s="21" customFormat="1" ht="18" customHeight="1" x14ac:dyDescent="0.35">
      <c r="A89" s="170"/>
      <c r="B89" s="230" t="s">
        <v>109</v>
      </c>
      <c r="C89" s="228"/>
      <c r="D89" s="228"/>
      <c r="E89" s="228"/>
      <c r="F89" s="228"/>
      <c r="G89" s="228"/>
      <c r="H89" s="228"/>
      <c r="I89" s="228"/>
      <c r="J89" s="228"/>
      <c r="K89" s="228"/>
      <c r="L89" s="20"/>
      <c r="M89" s="20"/>
      <c r="N89" s="20"/>
      <c r="O89" s="20"/>
      <c r="P89" s="20"/>
      <c r="Q89" s="20"/>
      <c r="R89" s="20"/>
      <c r="S89" s="231"/>
      <c r="T89" s="231"/>
      <c r="U89" s="231"/>
      <c r="V89" s="231"/>
      <c r="W89" s="231"/>
      <c r="X89" s="20"/>
      <c r="Y89" s="231"/>
      <c r="Z89" s="231"/>
      <c r="AA89" s="231"/>
      <c r="AB89" s="231"/>
      <c r="AC89" s="231"/>
      <c r="AD89" s="231"/>
      <c r="AE89" s="231"/>
      <c r="AF89" s="20"/>
      <c r="AG89" s="231"/>
      <c r="AH89" s="231"/>
      <c r="AI89" s="231"/>
      <c r="AJ89" s="231"/>
      <c r="AK89" s="231"/>
      <c r="AL89" s="231"/>
      <c r="AM89" s="231"/>
      <c r="AN89" s="89"/>
      <c r="AO89" s="231"/>
      <c r="AP89" s="231"/>
      <c r="AQ89" s="231"/>
      <c r="AR89" s="20"/>
    </row>
    <row r="90" spans="1:44" s="21" customFormat="1" ht="9" customHeight="1" x14ac:dyDescent="0.35">
      <c r="A90" s="170"/>
      <c r="B90" s="230"/>
      <c r="C90" s="228"/>
      <c r="D90" s="228"/>
      <c r="E90" s="228"/>
      <c r="F90" s="228"/>
      <c r="G90" s="228"/>
      <c r="H90" s="228"/>
      <c r="I90" s="228"/>
      <c r="J90" s="228"/>
      <c r="K90" s="228"/>
      <c r="L90" s="20"/>
      <c r="M90" s="20"/>
      <c r="N90" s="20"/>
      <c r="O90" s="20"/>
      <c r="P90" s="20"/>
      <c r="Q90" s="20"/>
      <c r="R90" s="20"/>
      <c r="S90" s="231"/>
      <c r="T90" s="231"/>
      <c r="U90" s="231"/>
      <c r="V90" s="231"/>
      <c r="W90" s="231"/>
      <c r="X90" s="20"/>
      <c r="Y90" s="231"/>
      <c r="Z90" s="231"/>
      <c r="AA90" s="231"/>
      <c r="AB90" s="231"/>
      <c r="AC90" s="231"/>
      <c r="AD90" s="231"/>
      <c r="AE90" s="231"/>
      <c r="AF90" s="20"/>
      <c r="AG90" s="231"/>
      <c r="AH90" s="231"/>
      <c r="AI90" s="231"/>
      <c r="AJ90" s="231"/>
      <c r="AK90" s="231"/>
      <c r="AL90" s="231"/>
      <c r="AM90" s="231"/>
      <c r="AN90" s="89"/>
      <c r="AO90" s="231"/>
      <c r="AP90" s="231"/>
      <c r="AQ90" s="231"/>
      <c r="AR90" s="20"/>
    </row>
    <row r="94" spans="1:44" ht="32.1" customHeight="1" x14ac:dyDescent="0.2"/>
    <row r="95" spans="1:44" ht="32.1" customHeight="1" x14ac:dyDescent="0.2"/>
    <row r="96" spans="1:44" ht="32.1" customHeight="1" x14ac:dyDescent="0.2"/>
    <row r="97" ht="32.1" customHeight="1" x14ac:dyDescent="0.2"/>
    <row r="98" ht="32.1" customHeight="1" x14ac:dyDescent="0.2"/>
    <row r="99" ht="32.1" customHeight="1" x14ac:dyDescent="0.2"/>
    <row r="100" ht="32.1" customHeight="1" x14ac:dyDescent="0.2"/>
    <row r="101" ht="32.1" customHeight="1" x14ac:dyDescent="0.2"/>
    <row r="102" ht="32.1" customHeight="1" x14ac:dyDescent="0.2"/>
    <row r="103" ht="32.1" customHeight="1" x14ac:dyDescent="0.2"/>
    <row r="104" ht="32.1" customHeight="1" x14ac:dyDescent="0.2"/>
    <row r="105" ht="32.1" customHeight="1" x14ac:dyDescent="0.2"/>
    <row r="106" ht="32.1" customHeight="1" x14ac:dyDescent="0.2"/>
  </sheetData>
  <mergeCells count="57">
    <mergeCell ref="AJ70:AQ70"/>
    <mergeCell ref="AJ75:AQ75"/>
    <mergeCell ref="C76:E76"/>
    <mergeCell ref="F76:K76"/>
    <mergeCell ref="L76:S76"/>
    <mergeCell ref="T76:AA76"/>
    <mergeCell ref="AB76:AI76"/>
    <mergeCell ref="AJ76:AQ76"/>
    <mergeCell ref="C75:E75"/>
    <mergeCell ref="F75:K75"/>
    <mergeCell ref="L75:S75"/>
    <mergeCell ref="T75:AA75"/>
    <mergeCell ref="AB75:AI75"/>
    <mergeCell ref="AJ74:AQ74"/>
    <mergeCell ref="C73:E73"/>
    <mergeCell ref="F73:K73"/>
    <mergeCell ref="L73:S73"/>
    <mergeCell ref="T73:AA73"/>
    <mergeCell ref="AB73:AI73"/>
    <mergeCell ref="AJ73:AQ73"/>
    <mergeCell ref="C74:E74"/>
    <mergeCell ref="F74:K74"/>
    <mergeCell ref="L74:S74"/>
    <mergeCell ref="T74:AA74"/>
    <mergeCell ref="AB74:AI74"/>
    <mergeCell ref="B70:B72"/>
    <mergeCell ref="C70:C71"/>
    <mergeCell ref="D70:D71"/>
    <mergeCell ref="E70:E71"/>
    <mergeCell ref="F70:K70"/>
    <mergeCell ref="AP67:AQ67"/>
    <mergeCell ref="AE1:AQ3"/>
    <mergeCell ref="L68:S68"/>
    <mergeCell ref="L70:S70"/>
    <mergeCell ref="F67:K67"/>
    <mergeCell ref="L67:S67"/>
    <mergeCell ref="Z67:AC67"/>
    <mergeCell ref="AH67:AK67"/>
    <mergeCell ref="AB7:AI7"/>
    <mergeCell ref="C1:AA1"/>
    <mergeCell ref="C2:AA2"/>
    <mergeCell ref="C3:AA3"/>
    <mergeCell ref="C4:AA4"/>
    <mergeCell ref="F68:K68"/>
    <mergeCell ref="T70:AA70"/>
    <mergeCell ref="AB70:AI70"/>
    <mergeCell ref="A6:A8"/>
    <mergeCell ref="B6:B8"/>
    <mergeCell ref="C6:K6"/>
    <mergeCell ref="L6:AQ6"/>
    <mergeCell ref="C7:C8"/>
    <mergeCell ref="D7:D8"/>
    <mergeCell ref="E7:E8"/>
    <mergeCell ref="F7:K7"/>
    <mergeCell ref="L7:S7"/>
    <mergeCell ref="T7:AA7"/>
    <mergeCell ref="AJ7:AQ7"/>
  </mergeCells>
  <printOptions horizontalCentered="1"/>
  <pageMargins left="0.23622047244094491" right="0.23622047244094491" top="0.74803149606299213" bottom="0.74803149606299213" header="0.51181102362204722" footer="0.51181102362204722"/>
  <pageSetup paperSize="9" scale="27" firstPageNumber="0" orientation="landscape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2"/>
  <sheetViews>
    <sheetView showGridLines="0" tabSelected="1" view="pageBreakPreview" topLeftCell="A67" zoomScale="50" zoomScaleNormal="75" zoomScaleSheetLayoutView="50" zoomScalePageLayoutView="33" workbookViewId="0">
      <selection activeCell="J9" sqref="J9"/>
    </sheetView>
  </sheetViews>
  <sheetFormatPr defaultRowHeight="12.75" x14ac:dyDescent="0.2"/>
  <cols>
    <col min="1" max="1" width="8.140625" customWidth="1"/>
    <col min="2" max="2" width="111.7109375" customWidth="1"/>
    <col min="3" max="9" width="9.7109375" customWidth="1"/>
    <col min="10" max="10" width="9.7109375" style="1" customWidth="1"/>
    <col min="11" max="11" width="9.7109375" customWidth="1"/>
    <col min="12" max="39" width="8.7109375" customWidth="1"/>
    <col min="40" max="40" width="8.7109375" style="2" customWidth="1"/>
    <col min="41" max="43" width="8.7109375" customWidth="1"/>
    <col min="44" max="112" width="9.140625" customWidth="1"/>
    <col min="113" max="1025" width="8.28515625" customWidth="1"/>
  </cols>
  <sheetData>
    <row r="1" spans="1:44" s="3" customFormat="1" ht="32.25" customHeight="1" x14ac:dyDescent="0.5">
      <c r="B1" s="4" t="s">
        <v>0</v>
      </c>
      <c r="C1" s="404" t="s">
        <v>1</v>
      </c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6"/>
      <c r="AO1" s="5"/>
      <c r="AP1" s="5"/>
      <c r="AQ1" s="5"/>
      <c r="AR1" s="7"/>
    </row>
    <row r="2" spans="1:44" s="3" customFormat="1" ht="34.15" customHeight="1" x14ac:dyDescent="0.5">
      <c r="B2" s="4" t="s">
        <v>2</v>
      </c>
      <c r="C2" s="405" t="s">
        <v>3</v>
      </c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6"/>
      <c r="AO2" s="5"/>
      <c r="AP2" s="5"/>
      <c r="AQ2" s="5"/>
      <c r="AR2" s="7"/>
    </row>
    <row r="3" spans="1:44" s="3" customFormat="1" ht="34.15" customHeight="1" x14ac:dyDescent="0.5">
      <c r="B3" s="8" t="s">
        <v>4</v>
      </c>
      <c r="C3" s="443" t="s">
        <v>5</v>
      </c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6"/>
      <c r="AO3" s="5"/>
      <c r="AP3" s="5"/>
      <c r="AQ3" s="5"/>
      <c r="AR3" s="7"/>
    </row>
    <row r="4" spans="1:44" s="3" customFormat="1" ht="29.25" customHeight="1" x14ac:dyDescent="0.5">
      <c r="A4" s="9" t="s">
        <v>6</v>
      </c>
      <c r="B4" s="10"/>
      <c r="C4" s="444" t="s">
        <v>7</v>
      </c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6"/>
      <c r="AO4" s="5"/>
      <c r="AP4" s="5"/>
      <c r="AQ4" s="5"/>
      <c r="AR4" s="7"/>
    </row>
    <row r="5" spans="1:44" ht="6.75" customHeight="1" x14ac:dyDescent="0.2">
      <c r="A5" s="11"/>
      <c r="B5" s="12"/>
      <c r="C5" s="13"/>
      <c r="D5" s="13"/>
      <c r="E5" s="13"/>
      <c r="F5" s="13"/>
      <c r="G5" s="13"/>
      <c r="H5" s="13"/>
      <c r="I5" s="13"/>
      <c r="J5" s="14"/>
      <c r="K5" s="13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6"/>
      <c r="AM5" s="16"/>
      <c r="AN5" s="17"/>
      <c r="AO5" s="16"/>
      <c r="AP5" s="16"/>
      <c r="AQ5" s="16"/>
      <c r="AR5" s="18"/>
    </row>
    <row r="6" spans="1:44" s="21" customFormat="1" ht="40.15" customHeight="1" x14ac:dyDescent="0.35">
      <c r="A6" s="391" t="s">
        <v>8</v>
      </c>
      <c r="B6" s="392" t="s">
        <v>9</v>
      </c>
      <c r="C6" s="393" t="s">
        <v>10</v>
      </c>
      <c r="D6" s="393"/>
      <c r="E6" s="393"/>
      <c r="F6" s="393"/>
      <c r="G6" s="393"/>
      <c r="H6" s="393"/>
      <c r="I6" s="393"/>
      <c r="J6" s="393"/>
      <c r="K6" s="393"/>
      <c r="L6" s="394" t="s">
        <v>11</v>
      </c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  <c r="AD6" s="394"/>
      <c r="AE6" s="394"/>
      <c r="AF6" s="394"/>
      <c r="AG6" s="394"/>
      <c r="AH6" s="394"/>
      <c r="AI6" s="394"/>
      <c r="AJ6" s="394"/>
      <c r="AK6" s="394"/>
      <c r="AL6" s="394"/>
      <c r="AM6" s="394"/>
      <c r="AN6" s="394"/>
      <c r="AO6" s="394"/>
      <c r="AP6" s="394"/>
      <c r="AQ6" s="394"/>
      <c r="AR6" s="20"/>
    </row>
    <row r="7" spans="1:44" s="21" customFormat="1" ht="40.15" customHeight="1" x14ac:dyDescent="0.35">
      <c r="A7" s="391"/>
      <c r="B7" s="392"/>
      <c r="C7" s="395" t="s">
        <v>12</v>
      </c>
      <c r="D7" s="395" t="s">
        <v>13</v>
      </c>
      <c r="E7" s="395" t="s">
        <v>14</v>
      </c>
      <c r="F7" s="393" t="s">
        <v>15</v>
      </c>
      <c r="G7" s="393"/>
      <c r="H7" s="393"/>
      <c r="I7" s="393"/>
      <c r="J7" s="393"/>
      <c r="K7" s="393"/>
      <c r="L7" s="396" t="s">
        <v>16</v>
      </c>
      <c r="M7" s="396"/>
      <c r="N7" s="396"/>
      <c r="O7" s="396"/>
      <c r="P7" s="396"/>
      <c r="Q7" s="396"/>
      <c r="R7" s="396"/>
      <c r="S7" s="396"/>
      <c r="T7" s="397" t="s">
        <v>17</v>
      </c>
      <c r="U7" s="397"/>
      <c r="V7" s="397"/>
      <c r="W7" s="397"/>
      <c r="X7" s="397"/>
      <c r="Y7" s="397"/>
      <c r="Z7" s="397"/>
      <c r="AA7" s="397"/>
      <c r="AB7" s="397" t="s">
        <v>18</v>
      </c>
      <c r="AC7" s="397"/>
      <c r="AD7" s="397"/>
      <c r="AE7" s="397"/>
      <c r="AF7" s="397"/>
      <c r="AG7" s="397"/>
      <c r="AH7" s="397"/>
      <c r="AI7" s="397"/>
      <c r="AJ7" s="393" t="s">
        <v>19</v>
      </c>
      <c r="AK7" s="393"/>
      <c r="AL7" s="393"/>
      <c r="AM7" s="393"/>
      <c r="AN7" s="393"/>
      <c r="AO7" s="393"/>
      <c r="AP7" s="393"/>
      <c r="AQ7" s="393"/>
      <c r="AR7" s="23"/>
    </row>
    <row r="8" spans="1:44" s="21" customFormat="1" ht="87" customHeight="1" x14ac:dyDescent="0.35">
      <c r="A8" s="391"/>
      <c r="B8" s="392"/>
      <c r="C8" s="395"/>
      <c r="D8" s="395"/>
      <c r="E8" s="395"/>
      <c r="F8" s="19" t="s">
        <v>20</v>
      </c>
      <c r="G8" s="19" t="s">
        <v>21</v>
      </c>
      <c r="H8" s="19" t="s">
        <v>22</v>
      </c>
      <c r="I8" s="19" t="s">
        <v>23</v>
      </c>
      <c r="J8" s="24" t="s">
        <v>24</v>
      </c>
      <c r="K8" s="19" t="s">
        <v>25</v>
      </c>
      <c r="L8" s="25" t="s">
        <v>20</v>
      </c>
      <c r="M8" s="26" t="s">
        <v>21</v>
      </c>
      <c r="N8" s="26" t="s">
        <v>22</v>
      </c>
      <c r="O8" s="26" t="s">
        <v>23</v>
      </c>
      <c r="P8" s="26" t="s">
        <v>24</v>
      </c>
      <c r="Q8" s="26" t="s">
        <v>25</v>
      </c>
      <c r="R8" s="27" t="s">
        <v>26</v>
      </c>
      <c r="S8" s="28" t="s">
        <v>14</v>
      </c>
      <c r="T8" s="29" t="s">
        <v>20</v>
      </c>
      <c r="U8" s="30" t="s">
        <v>27</v>
      </c>
      <c r="V8" s="30" t="s">
        <v>22</v>
      </c>
      <c r="W8" s="30" t="s">
        <v>23</v>
      </c>
      <c r="X8" s="26" t="s">
        <v>24</v>
      </c>
      <c r="Y8" s="30" t="s">
        <v>25</v>
      </c>
      <c r="Z8" s="27" t="s">
        <v>26</v>
      </c>
      <c r="AA8" s="31" t="s">
        <v>14</v>
      </c>
      <c r="AB8" s="32" t="s">
        <v>20</v>
      </c>
      <c r="AC8" s="33" t="s">
        <v>21</v>
      </c>
      <c r="AD8" s="33" t="s">
        <v>22</v>
      </c>
      <c r="AE8" s="33" t="s">
        <v>23</v>
      </c>
      <c r="AF8" s="34" t="s">
        <v>24</v>
      </c>
      <c r="AG8" s="33" t="s">
        <v>25</v>
      </c>
      <c r="AH8" s="35" t="s">
        <v>26</v>
      </c>
      <c r="AI8" s="36" t="s">
        <v>14</v>
      </c>
      <c r="AJ8" s="19" t="s">
        <v>20</v>
      </c>
      <c r="AK8" s="33" t="s">
        <v>21</v>
      </c>
      <c r="AL8" s="33" t="s">
        <v>22</v>
      </c>
      <c r="AM8" s="33" t="s">
        <v>23</v>
      </c>
      <c r="AN8" s="37" t="s">
        <v>24</v>
      </c>
      <c r="AO8" s="33" t="s">
        <v>25</v>
      </c>
      <c r="AP8" s="38" t="s">
        <v>26</v>
      </c>
      <c r="AQ8" s="39" t="s">
        <v>14</v>
      </c>
      <c r="AR8" s="20"/>
    </row>
    <row r="9" spans="1:44" s="21" customFormat="1" ht="40.15" customHeight="1" x14ac:dyDescent="0.35">
      <c r="A9" s="40" t="s">
        <v>107</v>
      </c>
      <c r="B9" s="41" t="s">
        <v>28</v>
      </c>
      <c r="C9" s="118">
        <f>SUM(F9,G9,J9,K9,)</f>
        <v>575</v>
      </c>
      <c r="D9" s="118">
        <f>SUM(F9,G9,J9)</f>
        <v>325</v>
      </c>
      <c r="E9" s="118">
        <f t="shared" ref="E9:E17" si="0">SUM(S9,AA9,AI9,AQ9)</f>
        <v>23</v>
      </c>
      <c r="F9" s="297">
        <f t="shared" ref="F9:F30" si="1">SUM(L9,T9,AB9,AJ9)</f>
        <v>20</v>
      </c>
      <c r="G9" s="297">
        <f t="shared" ref="G9:G30" si="2">SUM(M9,U9,AC9,AK9)</f>
        <v>255</v>
      </c>
      <c r="H9" s="297">
        <f t="shared" ref="H9:H30" si="3">SUM(N9,V9,AD9,AL9)</f>
        <v>0</v>
      </c>
      <c r="I9" s="297">
        <f t="shared" ref="I9:I30" si="4">SUM(O9,W9,AF9,AM9)</f>
        <v>0</v>
      </c>
      <c r="J9" s="297">
        <f t="shared" ref="J9:J30" si="5">SUM(P9,X9,AF9,AN9)</f>
        <v>50</v>
      </c>
      <c r="K9" s="297">
        <f t="shared" ref="K9:K30" si="6">SUM(Q9,Y9,AG9,AO9)</f>
        <v>250</v>
      </c>
      <c r="L9" s="310">
        <f>SUM(L10:L17)</f>
        <v>10</v>
      </c>
      <c r="M9" s="118">
        <f>SUM(M10:M17)</f>
        <v>105</v>
      </c>
      <c r="N9" s="118">
        <f>SUM(N10:N11)</f>
        <v>0</v>
      </c>
      <c r="O9" s="311">
        <f>SUM(O10:O11)</f>
        <v>0</v>
      </c>
      <c r="P9" s="311">
        <v>25</v>
      </c>
      <c r="Q9" s="311">
        <f>SUM(Q10:Q17)</f>
        <v>110</v>
      </c>
      <c r="R9" s="311">
        <f>COUNTIF(R10:R16,"E")</f>
        <v>1</v>
      </c>
      <c r="S9" s="312">
        <f>SUM(S10:S17)</f>
        <v>10</v>
      </c>
      <c r="T9" s="313">
        <f>SUM(T10:T17)</f>
        <v>10</v>
      </c>
      <c r="U9" s="311">
        <f>SUM(U10:U17)</f>
        <v>75</v>
      </c>
      <c r="V9" s="311">
        <f>SUM(V10:V10)</f>
        <v>0</v>
      </c>
      <c r="W9" s="311">
        <f>SUM(W10:W10)</f>
        <v>0</v>
      </c>
      <c r="X9" s="311">
        <f>SUM(X10:X17)</f>
        <v>25</v>
      </c>
      <c r="Y9" s="311">
        <f>SUM(Y10:Y17)</f>
        <v>90</v>
      </c>
      <c r="Z9" s="311">
        <f>COUNTIF(Z10:Z16,"E")</f>
        <v>0</v>
      </c>
      <c r="AA9" s="314">
        <f>SUM(AA10:AA17)</f>
        <v>8</v>
      </c>
      <c r="AB9" s="315">
        <f>SUM(AB10:AB17)</f>
        <v>0</v>
      </c>
      <c r="AC9" s="311">
        <f>SUM(AC10:AC17)</f>
        <v>45</v>
      </c>
      <c r="AD9" s="311">
        <f>SUM(AD10:AD10)</f>
        <v>0</v>
      </c>
      <c r="AE9" s="311">
        <f>SUM(AE10:AE10)</f>
        <v>0</v>
      </c>
      <c r="AF9" s="311">
        <f>SUM(AF10:AF10)</f>
        <v>0</v>
      </c>
      <c r="AG9" s="311">
        <f>SUM(AG10:AG17)</f>
        <v>30</v>
      </c>
      <c r="AH9" s="311">
        <f>COUNTIF(AH10:AH16,"E")</f>
        <v>0</v>
      </c>
      <c r="AI9" s="314">
        <f>SUM(AI10:AI17)</f>
        <v>3</v>
      </c>
      <c r="AJ9" s="315">
        <f>SUM(AJ10:AJ10)</f>
        <v>0</v>
      </c>
      <c r="AK9" s="311">
        <f>SUM(AK10:AK17)</f>
        <v>30</v>
      </c>
      <c r="AL9" s="311">
        <f>SUM(AL10:AL10)</f>
        <v>0</v>
      </c>
      <c r="AM9" s="311">
        <f>SUM(AM10:AM10)</f>
        <v>0</v>
      </c>
      <c r="AN9" s="158">
        <f>SUM(AN10:AN10)</f>
        <v>0</v>
      </c>
      <c r="AO9" s="118">
        <f>SUM(AO10:AO17)</f>
        <v>20</v>
      </c>
      <c r="AP9" s="118">
        <f>COUNTIF(AP10:AP16,"E")</f>
        <v>1</v>
      </c>
      <c r="AQ9" s="118">
        <f>SUM(AQ10:AQ16)</f>
        <v>2</v>
      </c>
      <c r="AR9" s="42"/>
    </row>
    <row r="10" spans="1:44" s="21" customFormat="1" ht="40.15" customHeight="1" x14ac:dyDescent="0.4">
      <c r="A10" s="43">
        <v>1</v>
      </c>
      <c r="B10" s="44" t="s">
        <v>29</v>
      </c>
      <c r="C10" s="19">
        <f t="shared" ref="C10:C17" si="7">SUM(F10,G10,H10,I10,J10,K10)</f>
        <v>50</v>
      </c>
      <c r="D10" s="45">
        <f t="shared" ref="D10:D17" si="8">SUM(F10:K10)-H10-K10</f>
        <v>25</v>
      </c>
      <c r="E10" s="19">
        <f t="shared" si="0"/>
        <v>2</v>
      </c>
      <c r="F10" s="297">
        <f t="shared" si="1"/>
        <v>0</v>
      </c>
      <c r="G10" s="297">
        <f t="shared" si="2"/>
        <v>25</v>
      </c>
      <c r="H10" s="297">
        <f t="shared" si="3"/>
        <v>0</v>
      </c>
      <c r="I10" s="297">
        <f t="shared" si="4"/>
        <v>0</v>
      </c>
      <c r="J10" s="297">
        <f t="shared" si="5"/>
        <v>0</v>
      </c>
      <c r="K10" s="297">
        <f t="shared" si="6"/>
        <v>25</v>
      </c>
      <c r="L10" s="46"/>
      <c r="M10" s="47">
        <v>25</v>
      </c>
      <c r="N10" s="47"/>
      <c r="O10" s="47"/>
      <c r="P10" s="47"/>
      <c r="Q10" s="47">
        <v>25</v>
      </c>
      <c r="R10" s="47" t="s">
        <v>30</v>
      </c>
      <c r="S10" s="48">
        <v>2</v>
      </c>
      <c r="T10" s="46"/>
      <c r="U10" s="47"/>
      <c r="V10" s="47"/>
      <c r="W10" s="47"/>
      <c r="X10" s="47" t="s">
        <v>6</v>
      </c>
      <c r="Y10" s="47"/>
      <c r="Z10" s="49"/>
      <c r="AA10" s="50"/>
      <c r="AB10" s="51"/>
      <c r="AC10" s="47"/>
      <c r="AD10" s="47"/>
      <c r="AE10" s="47"/>
      <c r="AF10" s="47"/>
      <c r="AG10" s="47"/>
      <c r="AH10" s="47"/>
      <c r="AI10" s="50"/>
      <c r="AJ10" s="51"/>
      <c r="AK10" s="47"/>
      <c r="AL10" s="47"/>
      <c r="AM10" s="47"/>
      <c r="AN10" s="47"/>
      <c r="AO10" s="47"/>
      <c r="AP10" s="47"/>
      <c r="AQ10" s="52"/>
      <c r="AR10" s="53"/>
    </row>
    <row r="11" spans="1:44" s="62" customFormat="1" ht="40.15" customHeight="1" x14ac:dyDescent="0.4">
      <c r="A11" s="54">
        <v>2</v>
      </c>
      <c r="B11" s="55" t="s">
        <v>31</v>
      </c>
      <c r="C11" s="19">
        <f t="shared" si="7"/>
        <v>75</v>
      </c>
      <c r="D11" s="45">
        <f t="shared" si="8"/>
        <v>40</v>
      </c>
      <c r="E11" s="19">
        <f t="shared" si="0"/>
        <v>3</v>
      </c>
      <c r="F11" s="297">
        <f t="shared" si="1"/>
        <v>10</v>
      </c>
      <c r="G11" s="297">
        <f t="shared" si="2"/>
        <v>30</v>
      </c>
      <c r="H11" s="297">
        <f t="shared" si="3"/>
        <v>0</v>
      </c>
      <c r="I11" s="297">
        <f t="shared" si="4"/>
        <v>0</v>
      </c>
      <c r="J11" s="297">
        <f t="shared" si="5"/>
        <v>0</v>
      </c>
      <c r="K11" s="297">
        <f t="shared" si="6"/>
        <v>35</v>
      </c>
      <c r="L11" s="233"/>
      <c r="M11" s="234"/>
      <c r="N11" s="234"/>
      <c r="O11" s="234"/>
      <c r="P11" s="234"/>
      <c r="Q11" s="234"/>
      <c r="R11" s="234"/>
      <c r="S11" s="235"/>
      <c r="T11" s="236">
        <v>10</v>
      </c>
      <c r="U11" s="237">
        <v>30</v>
      </c>
      <c r="V11" s="234"/>
      <c r="W11" s="234"/>
      <c r="X11" s="234"/>
      <c r="Y11" s="234">
        <v>35</v>
      </c>
      <c r="Z11" s="234" t="s">
        <v>32</v>
      </c>
      <c r="AA11" s="238">
        <v>3</v>
      </c>
      <c r="AB11" s="239"/>
      <c r="AC11" s="234"/>
      <c r="AD11" s="234"/>
      <c r="AE11" s="234"/>
      <c r="AF11" s="234"/>
      <c r="AG11" s="234"/>
      <c r="AH11" s="56"/>
      <c r="AI11" s="58"/>
      <c r="AJ11" s="59"/>
      <c r="AK11" s="56"/>
      <c r="AL11" s="56"/>
      <c r="AM11" s="56"/>
      <c r="AN11" s="56"/>
      <c r="AO11" s="56"/>
      <c r="AP11" s="56"/>
      <c r="AQ11" s="60"/>
      <c r="AR11" s="61"/>
    </row>
    <row r="12" spans="1:44" s="62" customFormat="1" ht="40.15" customHeight="1" x14ac:dyDescent="0.4">
      <c r="A12" s="54">
        <v>3</v>
      </c>
      <c r="B12" s="55" t="s">
        <v>100</v>
      </c>
      <c r="C12" s="19">
        <f t="shared" si="7"/>
        <v>50</v>
      </c>
      <c r="D12" s="45">
        <f t="shared" si="8"/>
        <v>30</v>
      </c>
      <c r="E12" s="19">
        <f t="shared" si="0"/>
        <v>2</v>
      </c>
      <c r="F12" s="297">
        <f t="shared" si="1"/>
        <v>10</v>
      </c>
      <c r="G12" s="297">
        <f t="shared" si="2"/>
        <v>20</v>
      </c>
      <c r="H12" s="297">
        <f t="shared" si="3"/>
        <v>0</v>
      </c>
      <c r="I12" s="297">
        <f t="shared" si="4"/>
        <v>0</v>
      </c>
      <c r="J12" s="297">
        <f t="shared" si="5"/>
        <v>0</v>
      </c>
      <c r="K12" s="297">
        <f t="shared" si="6"/>
        <v>20</v>
      </c>
      <c r="L12" s="233">
        <v>10</v>
      </c>
      <c r="M12" s="234">
        <v>20</v>
      </c>
      <c r="N12" s="234"/>
      <c r="O12" s="234"/>
      <c r="P12" s="234"/>
      <c r="Q12" s="234">
        <v>20</v>
      </c>
      <c r="R12" s="234" t="s">
        <v>32</v>
      </c>
      <c r="S12" s="235">
        <v>2</v>
      </c>
      <c r="T12" s="233"/>
      <c r="U12" s="234"/>
      <c r="V12" s="234"/>
      <c r="W12" s="234"/>
      <c r="X12" s="234"/>
      <c r="Y12" s="234"/>
      <c r="Z12" s="234"/>
      <c r="AA12" s="238"/>
      <c r="AB12" s="239"/>
      <c r="AC12" s="240"/>
      <c r="AD12" s="240"/>
      <c r="AE12" s="234"/>
      <c r="AF12" s="234"/>
      <c r="AG12" s="234"/>
      <c r="AH12" s="56"/>
      <c r="AI12" s="58"/>
      <c r="AJ12" s="59"/>
      <c r="AK12" s="47"/>
      <c r="AL12" s="47"/>
      <c r="AM12" s="63"/>
      <c r="AN12" s="63"/>
      <c r="AO12" s="56"/>
      <c r="AP12" s="64"/>
      <c r="AQ12" s="60"/>
      <c r="AR12" s="61"/>
    </row>
    <row r="13" spans="1:44" s="62" customFormat="1" ht="40.15" customHeight="1" x14ac:dyDescent="0.4">
      <c r="A13" s="65">
        <v>4</v>
      </c>
      <c r="B13" s="66" t="s">
        <v>33</v>
      </c>
      <c r="C13" s="19">
        <f t="shared" si="7"/>
        <v>25</v>
      </c>
      <c r="D13" s="45">
        <f t="shared" si="8"/>
        <v>15</v>
      </c>
      <c r="E13" s="19">
        <f t="shared" si="0"/>
        <v>1</v>
      </c>
      <c r="F13" s="297">
        <f t="shared" si="1"/>
        <v>0</v>
      </c>
      <c r="G13" s="297">
        <f t="shared" si="2"/>
        <v>15</v>
      </c>
      <c r="H13" s="297">
        <f t="shared" si="3"/>
        <v>0</v>
      </c>
      <c r="I13" s="297">
        <f t="shared" si="4"/>
        <v>0</v>
      </c>
      <c r="J13" s="297">
        <f t="shared" si="5"/>
        <v>0</v>
      </c>
      <c r="K13" s="297">
        <f t="shared" si="6"/>
        <v>10</v>
      </c>
      <c r="L13" s="233"/>
      <c r="M13" s="234"/>
      <c r="N13" s="234"/>
      <c r="O13" s="234"/>
      <c r="P13" s="234"/>
      <c r="Q13" s="234"/>
      <c r="R13" s="234"/>
      <c r="S13" s="235"/>
      <c r="T13" s="233"/>
      <c r="U13" s="237">
        <v>15</v>
      </c>
      <c r="V13" s="234"/>
      <c r="W13" s="234"/>
      <c r="X13" s="234"/>
      <c r="Y13" s="234">
        <v>10</v>
      </c>
      <c r="Z13" s="234" t="s">
        <v>32</v>
      </c>
      <c r="AA13" s="238">
        <v>1</v>
      </c>
      <c r="AB13" s="239"/>
      <c r="AC13" s="240"/>
      <c r="AD13" s="240"/>
      <c r="AE13" s="234"/>
      <c r="AF13" s="234"/>
      <c r="AG13" s="234"/>
      <c r="AH13" s="56"/>
      <c r="AI13" s="58"/>
      <c r="AJ13" s="59"/>
      <c r="AK13" s="47"/>
      <c r="AL13" s="47"/>
      <c r="AM13" s="63"/>
      <c r="AN13" s="63"/>
      <c r="AO13" s="56"/>
      <c r="AP13" s="64"/>
      <c r="AQ13" s="60"/>
      <c r="AR13" s="61"/>
    </row>
    <row r="14" spans="1:44" s="62" customFormat="1" ht="40.15" customHeight="1" x14ac:dyDescent="0.4">
      <c r="A14" s="54">
        <v>5</v>
      </c>
      <c r="B14" s="67" t="s">
        <v>34</v>
      </c>
      <c r="C14" s="19">
        <f t="shared" si="7"/>
        <v>25</v>
      </c>
      <c r="D14" s="45">
        <f t="shared" si="8"/>
        <v>15</v>
      </c>
      <c r="E14" s="19">
        <f t="shared" si="0"/>
        <v>1</v>
      </c>
      <c r="F14" s="297">
        <f t="shared" si="1"/>
        <v>0</v>
      </c>
      <c r="G14" s="297">
        <f t="shared" si="2"/>
        <v>15</v>
      </c>
      <c r="H14" s="297">
        <f t="shared" si="3"/>
        <v>0</v>
      </c>
      <c r="I14" s="297">
        <f t="shared" si="4"/>
        <v>0</v>
      </c>
      <c r="J14" s="297">
        <f t="shared" si="5"/>
        <v>0</v>
      </c>
      <c r="K14" s="297">
        <f t="shared" si="6"/>
        <v>10</v>
      </c>
      <c r="L14" s="233"/>
      <c r="M14" s="234"/>
      <c r="N14" s="234"/>
      <c r="O14" s="234"/>
      <c r="P14" s="234"/>
      <c r="Q14" s="234"/>
      <c r="R14" s="234"/>
      <c r="S14" s="235"/>
      <c r="T14" s="233"/>
      <c r="U14" s="234"/>
      <c r="V14" s="234"/>
      <c r="W14" s="234"/>
      <c r="X14" s="234"/>
      <c r="Y14" s="234"/>
      <c r="Z14" s="234"/>
      <c r="AA14" s="238"/>
      <c r="AB14" s="239"/>
      <c r="AC14" s="240">
        <v>15</v>
      </c>
      <c r="AD14" s="240"/>
      <c r="AE14" s="234"/>
      <c r="AF14" s="234"/>
      <c r="AG14" s="234">
        <v>10</v>
      </c>
      <c r="AH14" s="56" t="s">
        <v>32</v>
      </c>
      <c r="AI14" s="58">
        <v>1</v>
      </c>
      <c r="AJ14" s="59"/>
      <c r="AK14" s="47"/>
      <c r="AL14" s="47"/>
      <c r="AM14" s="63"/>
      <c r="AN14" s="63"/>
      <c r="AO14" s="56"/>
      <c r="AP14" s="64"/>
      <c r="AQ14" s="60"/>
      <c r="AR14" s="61"/>
    </row>
    <row r="15" spans="1:44" s="62" customFormat="1" ht="40.15" customHeight="1" x14ac:dyDescent="0.4">
      <c r="A15" s="54">
        <v>6</v>
      </c>
      <c r="B15" s="67" t="s">
        <v>35</v>
      </c>
      <c r="C15" s="19">
        <f t="shared" si="7"/>
        <v>50</v>
      </c>
      <c r="D15" s="45">
        <f t="shared" si="8"/>
        <v>30</v>
      </c>
      <c r="E15" s="19">
        <f t="shared" si="0"/>
        <v>2</v>
      </c>
      <c r="F15" s="297">
        <f t="shared" si="1"/>
        <v>0</v>
      </c>
      <c r="G15" s="297">
        <f t="shared" si="2"/>
        <v>30</v>
      </c>
      <c r="H15" s="297">
        <f t="shared" si="3"/>
        <v>0</v>
      </c>
      <c r="I15" s="297">
        <f t="shared" si="4"/>
        <v>0</v>
      </c>
      <c r="J15" s="297">
        <f t="shared" si="5"/>
        <v>0</v>
      </c>
      <c r="K15" s="297">
        <f t="shared" si="6"/>
        <v>20</v>
      </c>
      <c r="L15" s="233"/>
      <c r="M15" s="234">
        <v>30</v>
      </c>
      <c r="N15" s="234"/>
      <c r="O15" s="234"/>
      <c r="P15" s="234"/>
      <c r="Q15" s="234">
        <v>20</v>
      </c>
      <c r="R15" s="234" t="s">
        <v>32</v>
      </c>
      <c r="S15" s="235">
        <v>2</v>
      </c>
      <c r="T15" s="233"/>
      <c r="U15" s="234"/>
      <c r="V15" s="234"/>
      <c r="W15" s="234"/>
      <c r="X15" s="234"/>
      <c r="Y15" s="234"/>
      <c r="Z15" s="234"/>
      <c r="AA15" s="238"/>
      <c r="AB15" s="239"/>
      <c r="AC15" s="240"/>
      <c r="AD15" s="240"/>
      <c r="AE15" s="234"/>
      <c r="AF15" s="234"/>
      <c r="AG15" s="234"/>
      <c r="AH15" s="56"/>
      <c r="AI15" s="58"/>
      <c r="AJ15" s="59"/>
      <c r="AK15" s="47"/>
      <c r="AL15" s="47"/>
      <c r="AM15" s="63"/>
      <c r="AN15" s="63"/>
      <c r="AO15" s="56"/>
      <c r="AP15" s="64"/>
      <c r="AQ15" s="60"/>
      <c r="AR15" s="61"/>
    </row>
    <row r="16" spans="1:44" s="62" customFormat="1" ht="40.15" customHeight="1" x14ac:dyDescent="0.4">
      <c r="A16" s="54">
        <v>7</v>
      </c>
      <c r="B16" s="55" t="s">
        <v>36</v>
      </c>
      <c r="C16" s="19">
        <f t="shared" si="7"/>
        <v>200</v>
      </c>
      <c r="D16" s="45">
        <f t="shared" si="8"/>
        <v>120</v>
      </c>
      <c r="E16" s="19">
        <f t="shared" si="0"/>
        <v>8</v>
      </c>
      <c r="F16" s="297">
        <f t="shared" si="1"/>
        <v>0</v>
      </c>
      <c r="G16" s="297">
        <f t="shared" si="2"/>
        <v>120</v>
      </c>
      <c r="H16" s="297">
        <f t="shared" si="3"/>
        <v>0</v>
      </c>
      <c r="I16" s="297">
        <f t="shared" si="4"/>
        <v>0</v>
      </c>
      <c r="J16" s="297">
        <f t="shared" si="5"/>
        <v>0</v>
      </c>
      <c r="K16" s="297">
        <f t="shared" si="6"/>
        <v>80</v>
      </c>
      <c r="L16" s="233"/>
      <c r="M16" s="234">
        <v>30</v>
      </c>
      <c r="N16" s="234"/>
      <c r="O16" s="234"/>
      <c r="P16" s="234"/>
      <c r="Q16" s="234">
        <v>20</v>
      </c>
      <c r="R16" s="234" t="s">
        <v>32</v>
      </c>
      <c r="S16" s="235">
        <v>2</v>
      </c>
      <c r="T16" s="233"/>
      <c r="U16" s="234">
        <v>30</v>
      </c>
      <c r="V16" s="234"/>
      <c r="W16" s="234"/>
      <c r="X16" s="234"/>
      <c r="Y16" s="234">
        <v>20</v>
      </c>
      <c r="Z16" s="234" t="s">
        <v>32</v>
      </c>
      <c r="AA16" s="238">
        <v>2</v>
      </c>
      <c r="AB16" s="241"/>
      <c r="AC16" s="242">
        <v>30</v>
      </c>
      <c r="AD16" s="242"/>
      <c r="AE16" s="242"/>
      <c r="AF16" s="242"/>
      <c r="AG16" s="242">
        <v>20</v>
      </c>
      <c r="AH16" s="69" t="s">
        <v>32</v>
      </c>
      <c r="AI16" s="70">
        <v>2</v>
      </c>
      <c r="AJ16" s="68"/>
      <c r="AK16" s="69">
        <v>30</v>
      </c>
      <c r="AL16" s="69"/>
      <c r="AM16" s="71"/>
      <c r="AN16" s="71"/>
      <c r="AO16" s="69">
        <v>20</v>
      </c>
      <c r="AP16" s="72" t="s">
        <v>30</v>
      </c>
      <c r="AQ16" s="73">
        <v>2</v>
      </c>
      <c r="AR16" s="61"/>
    </row>
    <row r="17" spans="1:44" s="62" customFormat="1" ht="40.15" customHeight="1" x14ac:dyDescent="0.4">
      <c r="A17" s="74">
        <v>8</v>
      </c>
      <c r="B17" s="289" t="s">
        <v>37</v>
      </c>
      <c r="C17" s="19">
        <f t="shared" si="7"/>
        <v>100</v>
      </c>
      <c r="D17" s="45">
        <f t="shared" si="8"/>
        <v>50</v>
      </c>
      <c r="E17" s="19">
        <f t="shared" si="0"/>
        <v>4</v>
      </c>
      <c r="F17" s="297">
        <f t="shared" si="1"/>
        <v>0</v>
      </c>
      <c r="G17" s="297">
        <f t="shared" si="2"/>
        <v>0</v>
      </c>
      <c r="H17" s="297">
        <f t="shared" si="3"/>
        <v>0</v>
      </c>
      <c r="I17" s="297">
        <f t="shared" si="4"/>
        <v>0</v>
      </c>
      <c r="J17" s="297">
        <f t="shared" si="5"/>
        <v>50</v>
      </c>
      <c r="K17" s="297">
        <f t="shared" si="6"/>
        <v>50</v>
      </c>
      <c r="L17" s="243"/>
      <c r="M17" s="242"/>
      <c r="N17" s="242"/>
      <c r="O17" s="242"/>
      <c r="P17" s="244">
        <v>25</v>
      </c>
      <c r="Q17" s="242">
        <v>25</v>
      </c>
      <c r="R17" s="242" t="s">
        <v>32</v>
      </c>
      <c r="S17" s="245">
        <v>2</v>
      </c>
      <c r="T17" s="243"/>
      <c r="U17" s="242"/>
      <c r="V17" s="242"/>
      <c r="W17" s="242"/>
      <c r="X17" s="244">
        <v>25</v>
      </c>
      <c r="Y17" s="242">
        <v>25</v>
      </c>
      <c r="Z17" s="242" t="s">
        <v>32</v>
      </c>
      <c r="AA17" s="246">
        <v>2</v>
      </c>
      <c r="AB17" s="247"/>
      <c r="AC17" s="248"/>
      <c r="AD17" s="248"/>
      <c r="AE17" s="248"/>
      <c r="AF17" s="248"/>
      <c r="AG17" s="248"/>
      <c r="AH17" s="76"/>
      <c r="AI17" s="77"/>
      <c r="AJ17" s="75"/>
      <c r="AK17" s="76"/>
      <c r="AL17" s="76"/>
      <c r="AM17" s="78"/>
      <c r="AN17" s="78"/>
      <c r="AO17" s="76"/>
      <c r="AP17" s="79"/>
      <c r="AQ17" s="80"/>
      <c r="AR17" s="61"/>
    </row>
    <row r="18" spans="1:44" s="62" customFormat="1" ht="40.15" customHeight="1" x14ac:dyDescent="0.4">
      <c r="A18" s="40" t="s">
        <v>108</v>
      </c>
      <c r="B18" s="291" t="s">
        <v>38</v>
      </c>
      <c r="C18" s="297">
        <f>SUM(F18,G18,K18,J18)</f>
        <v>725</v>
      </c>
      <c r="D18" s="297">
        <f>SUM(G18,F18,J18)</f>
        <v>470</v>
      </c>
      <c r="E18" s="297">
        <f>SUM(E19:E30)</f>
        <v>29</v>
      </c>
      <c r="F18" s="297">
        <f t="shared" si="1"/>
        <v>175</v>
      </c>
      <c r="G18" s="297">
        <f t="shared" si="2"/>
        <v>250</v>
      </c>
      <c r="H18" s="297">
        <f t="shared" si="3"/>
        <v>0</v>
      </c>
      <c r="I18" s="297">
        <f t="shared" si="4"/>
        <v>0</v>
      </c>
      <c r="J18" s="297">
        <f t="shared" si="5"/>
        <v>45</v>
      </c>
      <c r="K18" s="297">
        <f t="shared" si="6"/>
        <v>255</v>
      </c>
      <c r="L18" s="316">
        <f>SUM(L19:L29)</f>
        <v>80</v>
      </c>
      <c r="M18" s="297">
        <f>SUM(M19:M29)</f>
        <v>100</v>
      </c>
      <c r="N18" s="297">
        <f>SUM(N19:N28)</f>
        <v>0</v>
      </c>
      <c r="O18" s="317">
        <f>SUM(O19:O28)</f>
        <v>0</v>
      </c>
      <c r="P18" s="317">
        <f>SUM(P19:P28)</f>
        <v>30</v>
      </c>
      <c r="Q18" s="317">
        <f>SUM(Q19:Q29)</f>
        <v>90</v>
      </c>
      <c r="R18" s="317">
        <f>COUNTIF(R19:R29,"E")</f>
        <v>0</v>
      </c>
      <c r="S18" s="318">
        <f>SUM(S19:S29)</f>
        <v>12</v>
      </c>
      <c r="T18" s="319">
        <f>SUM(T19:T30)</f>
        <v>65</v>
      </c>
      <c r="U18" s="317">
        <f>SUM(U19:U30)</f>
        <v>90</v>
      </c>
      <c r="V18" s="317">
        <f>SUM(V19:V28)</f>
        <v>0</v>
      </c>
      <c r="W18" s="317">
        <f>SUM(W19:W30)</f>
        <v>0</v>
      </c>
      <c r="X18" s="317">
        <f>SUM(X19:X30)</f>
        <v>15</v>
      </c>
      <c r="Y18" s="317">
        <f>SUM(Y19:Y30)</f>
        <v>105</v>
      </c>
      <c r="Z18" s="317">
        <f>COUNTIF(Z19:Z30,"E")</f>
        <v>2</v>
      </c>
      <c r="AA18" s="320">
        <f>SUM(AA19:AA30)</f>
        <v>11</v>
      </c>
      <c r="AB18" s="321">
        <f>SUM(AB19:AB29)</f>
        <v>30</v>
      </c>
      <c r="AC18" s="317">
        <f>SUM(AC19:AC29)</f>
        <v>60</v>
      </c>
      <c r="AD18" s="317">
        <f>SUM(AD19:AD28)</f>
        <v>0</v>
      </c>
      <c r="AE18" s="317">
        <f>SUM(AE19:AE28)</f>
        <v>0</v>
      </c>
      <c r="AF18" s="317">
        <f>SUM(AF19:AF28)</f>
        <v>0</v>
      </c>
      <c r="AG18" s="317">
        <f>SUM(AG19:AG29)</f>
        <v>60</v>
      </c>
      <c r="AH18" s="317">
        <f>COUNTIF(AH19:AH29,"E")</f>
        <v>0</v>
      </c>
      <c r="AI18" s="320">
        <f>SUM(AI19:AI29)</f>
        <v>6</v>
      </c>
      <c r="AJ18" s="315">
        <f>SUM(AJ19:AJ29)</f>
        <v>0</v>
      </c>
      <c r="AK18" s="311">
        <f>SUM(AK19:AK29)</f>
        <v>0</v>
      </c>
      <c r="AL18" s="311">
        <f>SUM(AL19:AL28)</f>
        <v>0</v>
      </c>
      <c r="AM18" s="311">
        <f>SUM(AM19:AM28)</f>
        <v>0</v>
      </c>
      <c r="AN18" s="158">
        <f>SUM(AN19:AN28)</f>
        <v>0</v>
      </c>
      <c r="AO18" s="311">
        <f>SUM(AO19:AO29)</f>
        <v>0</v>
      </c>
      <c r="AP18" s="311">
        <f>COUNTIF(AP19:AP29,"E")</f>
        <v>0</v>
      </c>
      <c r="AQ18" s="118">
        <f>SUM(AQ19:AQ29)</f>
        <v>0</v>
      </c>
      <c r="AR18" s="61"/>
    </row>
    <row r="19" spans="1:44" s="86" customFormat="1" ht="40.15" customHeight="1" x14ac:dyDescent="0.4">
      <c r="A19" s="43">
        <v>1</v>
      </c>
      <c r="B19" s="81" t="s">
        <v>39</v>
      </c>
      <c r="C19" s="82">
        <f t="shared" ref="C19:C30" si="9">SUM(F19:K19)</f>
        <v>50</v>
      </c>
      <c r="D19" s="82">
        <f t="shared" ref="D19:D30" si="10">SUM(F19:K19)-H19-K19</f>
        <v>30</v>
      </c>
      <c r="E19" s="82">
        <f t="shared" ref="E19:E30" si="11">SUM(S19,AA19,AI19,AQ19)</f>
        <v>2</v>
      </c>
      <c r="F19" s="297">
        <f t="shared" si="1"/>
        <v>10</v>
      </c>
      <c r="G19" s="297">
        <f t="shared" si="2"/>
        <v>20</v>
      </c>
      <c r="H19" s="297">
        <f t="shared" si="3"/>
        <v>0</v>
      </c>
      <c r="I19" s="297">
        <f t="shared" si="4"/>
        <v>0</v>
      </c>
      <c r="J19" s="297">
        <f t="shared" si="5"/>
        <v>0</v>
      </c>
      <c r="K19" s="297">
        <f t="shared" si="6"/>
        <v>20</v>
      </c>
      <c r="L19" s="249">
        <v>10</v>
      </c>
      <c r="M19" s="240">
        <v>20</v>
      </c>
      <c r="N19" s="240"/>
      <c r="O19" s="240"/>
      <c r="P19" s="240"/>
      <c r="Q19" s="240">
        <v>20</v>
      </c>
      <c r="R19" s="240" t="s">
        <v>32</v>
      </c>
      <c r="S19" s="250">
        <v>2</v>
      </c>
      <c r="T19" s="249"/>
      <c r="U19" s="240"/>
      <c r="V19" s="240"/>
      <c r="W19" s="240"/>
      <c r="X19" s="240"/>
      <c r="Y19" s="240"/>
      <c r="Z19" s="240"/>
      <c r="AA19" s="251"/>
      <c r="AB19" s="252"/>
      <c r="AC19" s="253"/>
      <c r="AD19" s="253"/>
      <c r="AE19" s="253"/>
      <c r="AF19" s="253"/>
      <c r="AG19" s="253"/>
      <c r="AH19" s="47"/>
      <c r="AI19" s="50"/>
      <c r="AJ19" s="51"/>
      <c r="AK19" s="83"/>
      <c r="AL19" s="83"/>
      <c r="AM19" s="83"/>
      <c r="AN19" s="83"/>
      <c r="AO19" s="83"/>
      <c r="AP19" s="84"/>
      <c r="AQ19" s="85"/>
      <c r="AR19" s="53"/>
    </row>
    <row r="20" spans="1:44" s="90" customFormat="1" ht="40.15" customHeight="1" x14ac:dyDescent="0.35">
      <c r="A20" s="65">
        <v>2</v>
      </c>
      <c r="B20" s="87" t="s">
        <v>40</v>
      </c>
      <c r="C20" s="82">
        <f t="shared" si="9"/>
        <v>75</v>
      </c>
      <c r="D20" s="82">
        <f t="shared" si="10"/>
        <v>45</v>
      </c>
      <c r="E20" s="82">
        <f t="shared" si="11"/>
        <v>3</v>
      </c>
      <c r="F20" s="297">
        <f t="shared" si="1"/>
        <v>15</v>
      </c>
      <c r="G20" s="297">
        <f t="shared" si="2"/>
        <v>30</v>
      </c>
      <c r="H20" s="297">
        <f t="shared" si="3"/>
        <v>0</v>
      </c>
      <c r="I20" s="297">
        <f t="shared" si="4"/>
        <v>0</v>
      </c>
      <c r="J20" s="297">
        <f t="shared" si="5"/>
        <v>0</v>
      </c>
      <c r="K20" s="297">
        <f t="shared" si="6"/>
        <v>30</v>
      </c>
      <c r="L20" s="233"/>
      <c r="M20" s="234"/>
      <c r="N20" s="234"/>
      <c r="O20" s="234"/>
      <c r="P20" s="234"/>
      <c r="Q20" s="234"/>
      <c r="R20" s="234"/>
      <c r="S20" s="235"/>
      <c r="T20" s="233">
        <v>15</v>
      </c>
      <c r="U20" s="234">
        <v>30</v>
      </c>
      <c r="V20" s="234"/>
      <c r="W20" s="234"/>
      <c r="X20" s="234"/>
      <c r="Y20" s="234">
        <v>30</v>
      </c>
      <c r="Z20" s="234" t="s">
        <v>32</v>
      </c>
      <c r="AA20" s="238">
        <v>3</v>
      </c>
      <c r="AB20" s="239"/>
      <c r="AC20" s="234"/>
      <c r="AD20" s="234"/>
      <c r="AE20" s="234"/>
      <c r="AF20" s="234"/>
      <c r="AG20" s="234"/>
      <c r="AH20" s="56"/>
      <c r="AI20" s="58"/>
      <c r="AJ20" s="59"/>
      <c r="AK20" s="56"/>
      <c r="AL20" s="56"/>
      <c r="AM20" s="56"/>
      <c r="AN20" s="56"/>
      <c r="AO20" s="56"/>
      <c r="AP20" s="88"/>
      <c r="AQ20" s="60"/>
      <c r="AR20" s="89"/>
    </row>
    <row r="21" spans="1:44" s="90" customFormat="1" ht="40.15" customHeight="1" x14ac:dyDescent="0.35">
      <c r="A21" s="65">
        <v>3</v>
      </c>
      <c r="B21" s="87" t="s">
        <v>41</v>
      </c>
      <c r="C21" s="82">
        <f t="shared" si="9"/>
        <v>50</v>
      </c>
      <c r="D21" s="82">
        <f t="shared" si="10"/>
        <v>45</v>
      </c>
      <c r="E21" s="82">
        <f t="shared" si="11"/>
        <v>2</v>
      </c>
      <c r="F21" s="297">
        <f t="shared" si="1"/>
        <v>15</v>
      </c>
      <c r="G21" s="297">
        <f t="shared" si="2"/>
        <v>30</v>
      </c>
      <c r="H21" s="297">
        <f t="shared" si="3"/>
        <v>0</v>
      </c>
      <c r="I21" s="297">
        <f t="shared" si="4"/>
        <v>0</v>
      </c>
      <c r="J21" s="297">
        <f t="shared" si="5"/>
        <v>0</v>
      </c>
      <c r="K21" s="297">
        <f t="shared" si="6"/>
        <v>5</v>
      </c>
      <c r="L21" s="233">
        <v>15</v>
      </c>
      <c r="M21" s="234">
        <v>30</v>
      </c>
      <c r="N21" s="234"/>
      <c r="O21" s="234"/>
      <c r="P21" s="234"/>
      <c r="Q21" s="234">
        <v>5</v>
      </c>
      <c r="R21" s="234" t="s">
        <v>32</v>
      </c>
      <c r="S21" s="235">
        <v>2</v>
      </c>
      <c r="T21" s="233"/>
      <c r="U21" s="234"/>
      <c r="V21" s="234"/>
      <c r="W21" s="234"/>
      <c r="X21" s="234"/>
      <c r="Y21" s="234"/>
      <c r="Z21" s="234"/>
      <c r="AA21" s="238"/>
      <c r="AB21" s="239"/>
      <c r="AC21" s="234"/>
      <c r="AD21" s="234"/>
      <c r="AE21" s="234"/>
      <c r="AF21" s="234"/>
      <c r="AG21" s="234"/>
      <c r="AH21" s="56"/>
      <c r="AI21" s="58"/>
      <c r="AJ21" s="59"/>
      <c r="AK21" s="56"/>
      <c r="AL21" s="56"/>
      <c r="AM21" s="56"/>
      <c r="AN21" s="56"/>
      <c r="AO21" s="56"/>
      <c r="AP21" s="91"/>
      <c r="AQ21" s="60"/>
      <c r="AR21" s="89"/>
    </row>
    <row r="22" spans="1:44" s="90" customFormat="1" ht="40.15" customHeight="1" x14ac:dyDescent="0.35">
      <c r="A22" s="65">
        <v>4</v>
      </c>
      <c r="B22" s="87" t="s">
        <v>42</v>
      </c>
      <c r="C22" s="82">
        <f t="shared" si="9"/>
        <v>50</v>
      </c>
      <c r="D22" s="82">
        <f t="shared" si="10"/>
        <v>35</v>
      </c>
      <c r="E22" s="82">
        <f t="shared" si="11"/>
        <v>2</v>
      </c>
      <c r="F22" s="297">
        <f t="shared" si="1"/>
        <v>15</v>
      </c>
      <c r="G22" s="297">
        <f t="shared" si="2"/>
        <v>20</v>
      </c>
      <c r="H22" s="297">
        <f t="shared" si="3"/>
        <v>0</v>
      </c>
      <c r="I22" s="297">
        <f t="shared" si="4"/>
        <v>0</v>
      </c>
      <c r="J22" s="297">
        <f t="shared" si="5"/>
        <v>0</v>
      </c>
      <c r="K22" s="297">
        <f t="shared" si="6"/>
        <v>15</v>
      </c>
      <c r="L22" s="236">
        <v>15</v>
      </c>
      <c r="M22" s="237">
        <v>20</v>
      </c>
      <c r="N22" s="234"/>
      <c r="O22" s="234"/>
      <c r="P22" s="234"/>
      <c r="Q22" s="234">
        <v>15</v>
      </c>
      <c r="R22" s="234" t="s">
        <v>32</v>
      </c>
      <c r="S22" s="235">
        <v>2</v>
      </c>
      <c r="T22" s="233"/>
      <c r="U22" s="234"/>
      <c r="V22" s="234"/>
      <c r="W22" s="234"/>
      <c r="X22" s="234"/>
      <c r="Y22" s="234"/>
      <c r="Z22" s="234"/>
      <c r="AA22" s="238"/>
      <c r="AB22" s="239"/>
      <c r="AC22" s="234"/>
      <c r="AD22" s="234"/>
      <c r="AE22" s="234"/>
      <c r="AF22" s="234"/>
      <c r="AG22" s="234"/>
      <c r="AH22" s="56"/>
      <c r="AI22" s="58"/>
      <c r="AJ22" s="59"/>
      <c r="AK22" s="56"/>
      <c r="AL22" s="56"/>
      <c r="AM22" s="56"/>
      <c r="AN22" s="56"/>
      <c r="AO22" s="56"/>
      <c r="AP22" s="91"/>
      <c r="AQ22" s="60"/>
      <c r="AR22" s="89"/>
    </row>
    <row r="23" spans="1:44" s="90" customFormat="1" ht="40.15" customHeight="1" x14ac:dyDescent="0.35">
      <c r="A23" s="65">
        <v>5</v>
      </c>
      <c r="B23" s="87" t="s">
        <v>43</v>
      </c>
      <c r="C23" s="82">
        <f t="shared" si="9"/>
        <v>150</v>
      </c>
      <c r="D23" s="82">
        <f t="shared" si="10"/>
        <v>100</v>
      </c>
      <c r="E23" s="82">
        <f t="shared" si="11"/>
        <v>6</v>
      </c>
      <c r="F23" s="297">
        <f t="shared" si="1"/>
        <v>40</v>
      </c>
      <c r="G23" s="297">
        <f t="shared" si="2"/>
        <v>60</v>
      </c>
      <c r="H23" s="297">
        <f t="shared" si="3"/>
        <v>0</v>
      </c>
      <c r="I23" s="297">
        <f t="shared" si="4"/>
        <v>0</v>
      </c>
      <c r="J23" s="297">
        <f t="shared" si="5"/>
        <v>0</v>
      </c>
      <c r="K23" s="297">
        <f t="shared" si="6"/>
        <v>50</v>
      </c>
      <c r="L23" s="233">
        <v>20</v>
      </c>
      <c r="M23" s="234">
        <v>30</v>
      </c>
      <c r="N23" s="234"/>
      <c r="O23" s="234"/>
      <c r="P23" s="234"/>
      <c r="Q23" s="234">
        <v>25</v>
      </c>
      <c r="R23" s="234" t="s">
        <v>32</v>
      </c>
      <c r="S23" s="235">
        <v>3</v>
      </c>
      <c r="T23" s="233">
        <v>20</v>
      </c>
      <c r="U23" s="234">
        <v>30</v>
      </c>
      <c r="V23" s="234"/>
      <c r="W23" s="234"/>
      <c r="X23" s="234"/>
      <c r="Y23" s="234">
        <v>25</v>
      </c>
      <c r="Z23" s="234" t="s">
        <v>30</v>
      </c>
      <c r="AA23" s="238">
        <v>3</v>
      </c>
      <c r="AB23" s="239"/>
      <c r="AC23" s="234"/>
      <c r="AD23" s="234"/>
      <c r="AE23" s="234"/>
      <c r="AF23" s="234"/>
      <c r="AG23" s="234"/>
      <c r="AH23" s="56"/>
      <c r="AI23" s="58"/>
      <c r="AJ23" s="59"/>
      <c r="AK23" s="56"/>
      <c r="AL23" s="56"/>
      <c r="AM23" s="56"/>
      <c r="AN23" s="56"/>
      <c r="AO23" s="56"/>
      <c r="AP23" s="88"/>
      <c r="AQ23" s="60"/>
      <c r="AR23" s="89"/>
    </row>
    <row r="24" spans="1:44" s="90" customFormat="1" ht="40.15" customHeight="1" x14ac:dyDescent="0.35">
      <c r="A24" s="65">
        <v>6</v>
      </c>
      <c r="B24" s="87" t="s">
        <v>44</v>
      </c>
      <c r="C24" s="82">
        <f t="shared" si="9"/>
        <v>75</v>
      </c>
      <c r="D24" s="82">
        <f t="shared" si="10"/>
        <v>45</v>
      </c>
      <c r="E24" s="82">
        <f t="shared" si="11"/>
        <v>3</v>
      </c>
      <c r="F24" s="297">
        <f t="shared" si="1"/>
        <v>15</v>
      </c>
      <c r="G24" s="297">
        <f t="shared" si="2"/>
        <v>30</v>
      </c>
      <c r="H24" s="297">
        <f t="shared" si="3"/>
        <v>0</v>
      </c>
      <c r="I24" s="297">
        <f t="shared" si="4"/>
        <v>0</v>
      </c>
      <c r="J24" s="297">
        <f t="shared" si="5"/>
        <v>0</v>
      </c>
      <c r="K24" s="297">
        <f t="shared" si="6"/>
        <v>30</v>
      </c>
      <c r="L24" s="233"/>
      <c r="M24" s="234"/>
      <c r="N24" s="234"/>
      <c r="O24" s="234"/>
      <c r="P24" s="234"/>
      <c r="Q24" s="234"/>
      <c r="R24" s="234"/>
      <c r="S24" s="235"/>
      <c r="T24" s="233"/>
      <c r="U24" s="234"/>
      <c r="V24" s="234"/>
      <c r="W24" s="234"/>
      <c r="X24" s="234"/>
      <c r="Y24" s="234"/>
      <c r="Z24" s="234"/>
      <c r="AA24" s="238"/>
      <c r="AB24" s="239">
        <v>15</v>
      </c>
      <c r="AC24" s="234">
        <v>30</v>
      </c>
      <c r="AD24" s="234"/>
      <c r="AE24" s="234"/>
      <c r="AF24" s="234"/>
      <c r="AG24" s="234">
        <v>30</v>
      </c>
      <c r="AH24" s="56" t="s">
        <v>32</v>
      </c>
      <c r="AI24" s="58">
        <v>3</v>
      </c>
      <c r="AJ24" s="59"/>
      <c r="AK24" s="56"/>
      <c r="AL24" s="56"/>
      <c r="AM24" s="56"/>
      <c r="AN24" s="56"/>
      <c r="AO24" s="56"/>
      <c r="AP24" s="88"/>
      <c r="AQ24" s="60"/>
      <c r="AR24" s="89"/>
    </row>
    <row r="25" spans="1:44" s="90" customFormat="1" ht="40.15" customHeight="1" x14ac:dyDescent="0.35">
      <c r="A25" s="65">
        <v>7</v>
      </c>
      <c r="B25" s="87" t="s">
        <v>45</v>
      </c>
      <c r="C25" s="82">
        <f t="shared" si="9"/>
        <v>75</v>
      </c>
      <c r="D25" s="82">
        <f t="shared" si="10"/>
        <v>45</v>
      </c>
      <c r="E25" s="82">
        <f t="shared" si="11"/>
        <v>3</v>
      </c>
      <c r="F25" s="297">
        <f t="shared" si="1"/>
        <v>15</v>
      </c>
      <c r="G25" s="297">
        <f t="shared" si="2"/>
        <v>30</v>
      </c>
      <c r="H25" s="297">
        <f t="shared" si="3"/>
        <v>0</v>
      </c>
      <c r="I25" s="297">
        <f t="shared" si="4"/>
        <v>0</v>
      </c>
      <c r="J25" s="297">
        <f t="shared" si="5"/>
        <v>0</v>
      </c>
      <c r="K25" s="297">
        <f t="shared" si="6"/>
        <v>30</v>
      </c>
      <c r="L25" s="233"/>
      <c r="M25" s="234"/>
      <c r="N25" s="234"/>
      <c r="O25" s="234"/>
      <c r="P25" s="234"/>
      <c r="Q25" s="234"/>
      <c r="R25" s="234"/>
      <c r="S25" s="235"/>
      <c r="T25" s="233"/>
      <c r="U25" s="234"/>
      <c r="V25" s="234"/>
      <c r="W25" s="234"/>
      <c r="X25" s="234"/>
      <c r="Y25" s="234"/>
      <c r="Z25" s="234"/>
      <c r="AA25" s="238"/>
      <c r="AB25" s="239">
        <v>15</v>
      </c>
      <c r="AC25" s="234">
        <v>30</v>
      </c>
      <c r="AD25" s="234"/>
      <c r="AE25" s="234"/>
      <c r="AF25" s="234"/>
      <c r="AG25" s="234">
        <v>30</v>
      </c>
      <c r="AH25" s="56" t="s">
        <v>32</v>
      </c>
      <c r="AI25" s="57">
        <v>3</v>
      </c>
      <c r="AJ25" s="59"/>
      <c r="AK25" s="56"/>
      <c r="AL25" s="56"/>
      <c r="AM25" s="56"/>
      <c r="AN25" s="56"/>
      <c r="AO25" s="56"/>
      <c r="AP25" s="91"/>
      <c r="AQ25" s="60"/>
      <c r="AR25" s="89"/>
    </row>
    <row r="26" spans="1:44" s="90" customFormat="1" ht="40.15" customHeight="1" x14ac:dyDescent="0.35">
      <c r="A26" s="65">
        <v>8</v>
      </c>
      <c r="B26" s="87" t="s">
        <v>46</v>
      </c>
      <c r="C26" s="82">
        <f t="shared" si="9"/>
        <v>50</v>
      </c>
      <c r="D26" s="82">
        <f t="shared" si="10"/>
        <v>30</v>
      </c>
      <c r="E26" s="82">
        <f t="shared" si="11"/>
        <v>2</v>
      </c>
      <c r="F26" s="297">
        <f t="shared" si="1"/>
        <v>0</v>
      </c>
      <c r="G26" s="297">
        <f t="shared" si="2"/>
        <v>0</v>
      </c>
      <c r="H26" s="297">
        <f t="shared" si="3"/>
        <v>0</v>
      </c>
      <c r="I26" s="297">
        <f t="shared" si="4"/>
        <v>0</v>
      </c>
      <c r="J26" s="297">
        <f t="shared" si="5"/>
        <v>30</v>
      </c>
      <c r="K26" s="297">
        <f t="shared" si="6"/>
        <v>20</v>
      </c>
      <c r="L26" s="233"/>
      <c r="M26" s="234"/>
      <c r="N26" s="234"/>
      <c r="O26" s="234"/>
      <c r="P26" s="234">
        <v>30</v>
      </c>
      <c r="Q26" s="234">
        <v>20</v>
      </c>
      <c r="R26" s="234" t="s">
        <v>32</v>
      </c>
      <c r="S26" s="235">
        <v>2</v>
      </c>
      <c r="T26" s="233"/>
      <c r="U26" s="234"/>
      <c r="V26" s="234"/>
      <c r="W26" s="234"/>
      <c r="X26" s="234"/>
      <c r="Y26" s="234"/>
      <c r="Z26" s="234"/>
      <c r="AA26" s="238"/>
      <c r="AB26" s="241"/>
      <c r="AC26" s="242"/>
      <c r="AD26" s="242"/>
      <c r="AE26" s="242"/>
      <c r="AF26" s="242"/>
      <c r="AG26" s="242"/>
      <c r="AH26" s="69"/>
      <c r="AI26" s="70"/>
      <c r="AJ26" s="68"/>
      <c r="AK26" s="69"/>
      <c r="AL26" s="69"/>
      <c r="AM26" s="69"/>
      <c r="AN26" s="69"/>
      <c r="AO26" s="69"/>
      <c r="AP26" s="72"/>
      <c r="AQ26" s="73"/>
      <c r="AR26" s="89"/>
    </row>
    <row r="27" spans="1:44" s="90" customFormat="1" ht="40.15" customHeight="1" x14ac:dyDescent="0.35">
      <c r="A27" s="65">
        <v>9</v>
      </c>
      <c r="B27" s="87" t="s">
        <v>47</v>
      </c>
      <c r="C27" s="82">
        <f t="shared" si="9"/>
        <v>50</v>
      </c>
      <c r="D27" s="82">
        <f t="shared" si="10"/>
        <v>30</v>
      </c>
      <c r="E27" s="82">
        <f t="shared" si="11"/>
        <v>2</v>
      </c>
      <c r="F27" s="297">
        <f t="shared" si="1"/>
        <v>10</v>
      </c>
      <c r="G27" s="297">
        <f t="shared" si="2"/>
        <v>20</v>
      </c>
      <c r="H27" s="297">
        <f t="shared" si="3"/>
        <v>0</v>
      </c>
      <c r="I27" s="297">
        <f t="shared" si="4"/>
        <v>0</v>
      </c>
      <c r="J27" s="297">
        <f t="shared" si="5"/>
        <v>0</v>
      </c>
      <c r="K27" s="297">
        <f t="shared" si="6"/>
        <v>20</v>
      </c>
      <c r="L27" s="254"/>
      <c r="M27" s="255"/>
      <c r="N27" s="255"/>
      <c r="O27" s="255"/>
      <c r="P27" s="255"/>
      <c r="Q27" s="255"/>
      <c r="R27" s="255"/>
      <c r="S27" s="256"/>
      <c r="T27" s="257">
        <v>10</v>
      </c>
      <c r="U27" s="258">
        <v>20</v>
      </c>
      <c r="V27" s="259"/>
      <c r="W27" s="259"/>
      <c r="X27" s="259"/>
      <c r="Y27" s="259">
        <v>20</v>
      </c>
      <c r="Z27" s="259" t="s">
        <v>30</v>
      </c>
      <c r="AA27" s="260">
        <v>2</v>
      </c>
      <c r="AB27" s="261"/>
      <c r="AC27" s="255"/>
      <c r="AD27" s="255"/>
      <c r="AE27" s="255"/>
      <c r="AF27" s="255"/>
      <c r="AG27" s="255"/>
      <c r="AH27" s="92"/>
      <c r="AI27" s="93"/>
      <c r="AJ27" s="96"/>
      <c r="AK27" s="92"/>
      <c r="AL27" s="92"/>
      <c r="AM27" s="92"/>
      <c r="AN27" s="97"/>
      <c r="AO27" s="92"/>
      <c r="AP27" s="98"/>
      <c r="AQ27" s="99"/>
      <c r="AR27" s="89"/>
    </row>
    <row r="28" spans="1:44" ht="40.15" customHeight="1" x14ac:dyDescent="0.35">
      <c r="A28" s="65">
        <v>10</v>
      </c>
      <c r="B28" s="100" t="s">
        <v>48</v>
      </c>
      <c r="C28" s="82">
        <f t="shared" si="9"/>
        <v>25</v>
      </c>
      <c r="D28" s="82">
        <f t="shared" si="10"/>
        <v>20</v>
      </c>
      <c r="E28" s="82">
        <f t="shared" si="11"/>
        <v>1</v>
      </c>
      <c r="F28" s="297">
        <f t="shared" si="1"/>
        <v>20</v>
      </c>
      <c r="G28" s="297">
        <f t="shared" si="2"/>
        <v>0</v>
      </c>
      <c r="H28" s="297">
        <f t="shared" si="3"/>
        <v>0</v>
      </c>
      <c r="I28" s="297">
        <f t="shared" si="4"/>
        <v>0</v>
      </c>
      <c r="J28" s="297">
        <f t="shared" si="5"/>
        <v>0</v>
      </c>
      <c r="K28" s="297">
        <f t="shared" si="6"/>
        <v>5</v>
      </c>
      <c r="L28" s="233">
        <v>20</v>
      </c>
      <c r="M28" s="234"/>
      <c r="N28" s="234"/>
      <c r="O28" s="234"/>
      <c r="P28" s="234"/>
      <c r="Q28" s="234">
        <v>5</v>
      </c>
      <c r="R28" s="234" t="s">
        <v>32</v>
      </c>
      <c r="S28" s="235">
        <v>1</v>
      </c>
      <c r="T28" s="233"/>
      <c r="U28" s="234"/>
      <c r="V28" s="234"/>
      <c r="W28" s="234"/>
      <c r="X28" s="234"/>
      <c r="Y28" s="234"/>
      <c r="Z28" s="234"/>
      <c r="AA28" s="238"/>
      <c r="AB28" s="241"/>
      <c r="AC28" s="242"/>
      <c r="AD28" s="242"/>
      <c r="AE28" s="242"/>
      <c r="AF28" s="242"/>
      <c r="AG28" s="242"/>
      <c r="AH28" s="69"/>
      <c r="AI28" s="57"/>
      <c r="AJ28" s="68"/>
      <c r="AK28" s="69"/>
      <c r="AL28" s="69"/>
      <c r="AM28" s="69"/>
      <c r="AN28" s="69"/>
      <c r="AO28" s="69"/>
      <c r="AP28" s="72"/>
      <c r="AQ28" s="73"/>
    </row>
    <row r="29" spans="1:44" s="90" customFormat="1" ht="40.15" customHeight="1" x14ac:dyDescent="0.35">
      <c r="A29" s="65">
        <v>11</v>
      </c>
      <c r="B29" s="100" t="s">
        <v>49</v>
      </c>
      <c r="C29" s="82">
        <f t="shared" si="9"/>
        <v>25</v>
      </c>
      <c r="D29" s="82">
        <f t="shared" si="10"/>
        <v>20</v>
      </c>
      <c r="E29" s="82">
        <f t="shared" si="11"/>
        <v>1</v>
      </c>
      <c r="F29" s="297">
        <f t="shared" si="1"/>
        <v>10</v>
      </c>
      <c r="G29" s="297">
        <f t="shared" si="2"/>
        <v>10</v>
      </c>
      <c r="H29" s="297">
        <f t="shared" si="3"/>
        <v>0</v>
      </c>
      <c r="I29" s="297">
        <f t="shared" si="4"/>
        <v>0</v>
      </c>
      <c r="J29" s="297">
        <f t="shared" si="5"/>
        <v>0</v>
      </c>
      <c r="K29" s="297">
        <f t="shared" si="6"/>
        <v>5</v>
      </c>
      <c r="L29" s="233"/>
      <c r="M29" s="234"/>
      <c r="N29" s="234"/>
      <c r="O29" s="234"/>
      <c r="P29" s="234"/>
      <c r="Q29" s="234"/>
      <c r="R29" s="234"/>
      <c r="S29" s="235"/>
      <c r="T29" s="236">
        <v>10</v>
      </c>
      <c r="U29" s="237">
        <v>10</v>
      </c>
      <c r="V29" s="234"/>
      <c r="W29" s="234"/>
      <c r="X29" s="234"/>
      <c r="Y29" s="234">
        <v>5</v>
      </c>
      <c r="Z29" s="234" t="s">
        <v>32</v>
      </c>
      <c r="AA29" s="238">
        <v>1</v>
      </c>
      <c r="AB29" s="239"/>
      <c r="AC29" s="234"/>
      <c r="AD29" s="234"/>
      <c r="AE29" s="234"/>
      <c r="AF29" s="234"/>
      <c r="AG29" s="234"/>
      <c r="AH29" s="56"/>
      <c r="AI29" s="50"/>
      <c r="AJ29" s="59"/>
      <c r="AK29" s="56"/>
      <c r="AL29" s="56"/>
      <c r="AM29" s="56"/>
      <c r="AN29" s="56"/>
      <c r="AO29" s="56"/>
      <c r="AP29" s="88"/>
      <c r="AQ29" s="60"/>
      <c r="AR29" s="89"/>
    </row>
    <row r="30" spans="1:44" s="90" customFormat="1" ht="40.15" customHeight="1" x14ac:dyDescent="0.35">
      <c r="A30" s="65">
        <v>12</v>
      </c>
      <c r="B30" s="290" t="s">
        <v>50</v>
      </c>
      <c r="C30" s="82">
        <f t="shared" si="9"/>
        <v>50</v>
      </c>
      <c r="D30" s="82">
        <f t="shared" si="10"/>
        <v>25</v>
      </c>
      <c r="E30" s="82">
        <f t="shared" si="11"/>
        <v>2</v>
      </c>
      <c r="F30" s="297">
        <f t="shared" si="1"/>
        <v>10</v>
      </c>
      <c r="G30" s="297">
        <f t="shared" si="2"/>
        <v>0</v>
      </c>
      <c r="H30" s="297">
        <f t="shared" si="3"/>
        <v>0</v>
      </c>
      <c r="I30" s="297">
        <f t="shared" si="4"/>
        <v>0</v>
      </c>
      <c r="J30" s="297">
        <f t="shared" si="5"/>
        <v>15</v>
      </c>
      <c r="K30" s="297">
        <f t="shared" si="6"/>
        <v>25</v>
      </c>
      <c r="L30" s="233"/>
      <c r="M30" s="234"/>
      <c r="N30" s="234"/>
      <c r="O30" s="234"/>
      <c r="P30" s="234"/>
      <c r="Q30" s="234"/>
      <c r="R30" s="234"/>
      <c r="S30" s="235"/>
      <c r="T30" s="233">
        <v>10</v>
      </c>
      <c r="U30" s="234"/>
      <c r="V30" s="234"/>
      <c r="W30" s="234"/>
      <c r="X30" s="234">
        <v>15</v>
      </c>
      <c r="Y30" s="234">
        <v>25</v>
      </c>
      <c r="Z30" s="234" t="s">
        <v>32</v>
      </c>
      <c r="AA30" s="238">
        <v>2</v>
      </c>
      <c r="AB30" s="239"/>
      <c r="AC30" s="234"/>
      <c r="AD30" s="234"/>
      <c r="AE30" s="234"/>
      <c r="AF30" s="234"/>
      <c r="AG30" s="234"/>
      <c r="AH30" s="56"/>
      <c r="AI30" s="50"/>
      <c r="AJ30" s="59"/>
      <c r="AK30" s="56"/>
      <c r="AL30" s="56"/>
      <c r="AM30" s="56"/>
      <c r="AN30" s="56"/>
      <c r="AO30" s="56"/>
      <c r="AP30" s="88"/>
      <c r="AQ30" s="60"/>
      <c r="AR30" s="89"/>
    </row>
    <row r="31" spans="1:44" s="21" customFormat="1" ht="40.15" customHeight="1" x14ac:dyDescent="0.35">
      <c r="A31" s="101" t="s">
        <v>51</v>
      </c>
      <c r="B31" s="292" t="s">
        <v>52</v>
      </c>
      <c r="C31" s="294">
        <f>SUM(F31,G31,J31,K31)</f>
        <v>300</v>
      </c>
      <c r="D31" s="294">
        <f>SUM(D32:D37)</f>
        <v>175</v>
      </c>
      <c r="E31" s="294">
        <f>SUM(E32:E37)</f>
        <v>12</v>
      </c>
      <c r="F31" s="294">
        <f>SUM(F32:F37)</f>
        <v>10</v>
      </c>
      <c r="G31" s="294">
        <f>SUM(G32:G37)</f>
        <v>110</v>
      </c>
      <c r="H31" s="294">
        <f>SUM(H32:H36)</f>
        <v>0</v>
      </c>
      <c r="I31" s="294">
        <f>SUM(I32:I36)</f>
        <v>0</v>
      </c>
      <c r="J31" s="294">
        <f>SUM(J32:J37)</f>
        <v>55</v>
      </c>
      <c r="K31" s="294">
        <f>SUM(K32:K37)</f>
        <v>125</v>
      </c>
      <c r="L31" s="322">
        <f>SUM(L32:L36)</f>
        <v>0</v>
      </c>
      <c r="M31" s="294">
        <f>SUM(M32:M36)</f>
        <v>80</v>
      </c>
      <c r="N31" s="294">
        <f>SUM(N32:N36)</f>
        <v>0</v>
      </c>
      <c r="O31" s="309">
        <f>SUM(O32:O36)</f>
        <v>0</v>
      </c>
      <c r="P31" s="309">
        <f>SUM(P32:P37)</f>
        <v>25</v>
      </c>
      <c r="Q31" s="309">
        <f>SUM(Q32:Q36)</f>
        <v>70</v>
      </c>
      <c r="R31" s="309">
        <f>COUNTIF(R32:R36,"E")</f>
        <v>0</v>
      </c>
      <c r="S31" s="323">
        <f>SUM(S32:S36)</f>
        <v>7</v>
      </c>
      <c r="T31" s="324">
        <f>SUM(T32:T36)</f>
        <v>10</v>
      </c>
      <c r="U31" s="309">
        <f>SUM(U32:U37)</f>
        <v>30</v>
      </c>
      <c r="V31" s="309">
        <f>SUM(V32:V36)</f>
        <v>0</v>
      </c>
      <c r="W31" s="309">
        <f>SUM(W32:W36)</f>
        <v>0</v>
      </c>
      <c r="X31" s="309">
        <f>SUM(X32:X37)</f>
        <v>30</v>
      </c>
      <c r="Y31" s="309">
        <f>SUM(Y32:Y37)</f>
        <v>55</v>
      </c>
      <c r="Z31" s="309">
        <f>COUNTIF(Z32:Z37,"E")</f>
        <v>0</v>
      </c>
      <c r="AA31" s="325">
        <f>SUM(AA32:AA37)</f>
        <v>5</v>
      </c>
      <c r="AB31" s="326">
        <f>SUM(AB32:AB36)</f>
        <v>0</v>
      </c>
      <c r="AC31" s="309">
        <f>SUM(AC32:AC36)</f>
        <v>0</v>
      </c>
      <c r="AD31" s="309">
        <f>SUM(AD32:AD36)</f>
        <v>0</v>
      </c>
      <c r="AE31" s="309">
        <f>SUM(AE32:AE36)</f>
        <v>0</v>
      </c>
      <c r="AF31" s="309">
        <f>SUM(AF32:AF37)</f>
        <v>0</v>
      </c>
      <c r="AG31" s="309">
        <f>SUM(AG32:AG36)</f>
        <v>0</v>
      </c>
      <c r="AH31" s="309">
        <f>COUNTIF(AH32:AH36,"E")</f>
        <v>0</v>
      </c>
      <c r="AI31" s="325">
        <f>SUM(AI32:AI36)</f>
        <v>0</v>
      </c>
      <c r="AJ31" s="326">
        <f>SUM(AJ32:AJ36)</f>
        <v>0</v>
      </c>
      <c r="AK31" s="309">
        <f>SUM(AK32:AK36)</f>
        <v>0</v>
      </c>
      <c r="AL31" s="309">
        <f>SUM(AL32:AL36)</f>
        <v>0</v>
      </c>
      <c r="AM31" s="309">
        <f>SUM(AM32:AM36)</f>
        <v>0</v>
      </c>
      <c r="AN31" s="309">
        <f>SUM(AN32:AN37)</f>
        <v>0</v>
      </c>
      <c r="AO31" s="294">
        <f>SUM(AO32:AO36)</f>
        <v>0</v>
      </c>
      <c r="AP31" s="294">
        <f>COUNTIF(AP32:AP36,"E")</f>
        <v>0</v>
      </c>
      <c r="AQ31" s="294">
        <f>SUM(AQ32:AQ36)</f>
        <v>0</v>
      </c>
      <c r="AR31" s="20"/>
    </row>
    <row r="32" spans="1:44" s="112" customFormat="1" ht="40.15" customHeight="1" x14ac:dyDescent="0.4">
      <c r="A32" s="102">
        <v>1</v>
      </c>
      <c r="B32" s="103" t="s">
        <v>101</v>
      </c>
      <c r="C32" s="82">
        <f t="shared" ref="C32:C37" si="12">SUM(F32:K32)</f>
        <v>50</v>
      </c>
      <c r="D32" s="82">
        <f t="shared" ref="D32:D59" si="13">SUM(F32,G32,J32)</f>
        <v>30</v>
      </c>
      <c r="E32" s="82">
        <f t="shared" ref="E32:E37" si="14">SUM(S32,AA32,AI32,AQ32)</f>
        <v>2</v>
      </c>
      <c r="F32" s="294">
        <f t="shared" ref="F32:K37" si="15">SUM(L32,T32,AB32,AJ32)</f>
        <v>0</v>
      </c>
      <c r="G32" s="294">
        <f t="shared" si="15"/>
        <v>30</v>
      </c>
      <c r="H32" s="294">
        <f t="shared" si="15"/>
        <v>0</v>
      </c>
      <c r="I32" s="294">
        <f t="shared" si="15"/>
        <v>0</v>
      </c>
      <c r="J32" s="294">
        <f t="shared" si="15"/>
        <v>0</v>
      </c>
      <c r="K32" s="294">
        <f t="shared" si="15"/>
        <v>20</v>
      </c>
      <c r="L32" s="262"/>
      <c r="M32" s="263">
        <v>30</v>
      </c>
      <c r="N32" s="263"/>
      <c r="O32" s="263"/>
      <c r="P32" s="263"/>
      <c r="Q32" s="263">
        <v>20</v>
      </c>
      <c r="R32" s="263" t="s">
        <v>32</v>
      </c>
      <c r="S32" s="264">
        <v>2</v>
      </c>
      <c r="T32" s="262"/>
      <c r="U32" s="263"/>
      <c r="V32" s="263"/>
      <c r="W32" s="263"/>
      <c r="X32" s="263"/>
      <c r="Y32" s="263"/>
      <c r="Z32" s="263"/>
      <c r="AA32" s="265"/>
      <c r="AB32" s="266"/>
      <c r="AC32" s="267"/>
      <c r="AD32" s="268"/>
      <c r="AE32" s="268"/>
      <c r="AF32" s="268"/>
      <c r="AG32" s="268"/>
      <c r="AH32" s="105"/>
      <c r="AI32" s="106"/>
      <c r="AJ32" s="107"/>
      <c r="AK32" s="108"/>
      <c r="AL32" s="109"/>
      <c r="AM32" s="109"/>
      <c r="AN32" s="109"/>
      <c r="AO32" s="109"/>
      <c r="AP32" s="83"/>
      <c r="AQ32" s="110"/>
      <c r="AR32" s="111"/>
    </row>
    <row r="33" spans="1:44" s="90" customFormat="1" ht="40.15" customHeight="1" x14ac:dyDescent="0.35">
      <c r="A33" s="65">
        <v>2</v>
      </c>
      <c r="B33" s="66" t="s">
        <v>102</v>
      </c>
      <c r="C33" s="82">
        <f t="shared" si="12"/>
        <v>75</v>
      </c>
      <c r="D33" s="82">
        <f t="shared" si="13"/>
        <v>40</v>
      </c>
      <c r="E33" s="82">
        <f t="shared" si="14"/>
        <v>3</v>
      </c>
      <c r="F33" s="294">
        <f t="shared" si="15"/>
        <v>10</v>
      </c>
      <c r="G33" s="294">
        <f t="shared" si="15"/>
        <v>30</v>
      </c>
      <c r="H33" s="294">
        <f t="shared" si="15"/>
        <v>0</v>
      </c>
      <c r="I33" s="294">
        <f t="shared" si="15"/>
        <v>0</v>
      </c>
      <c r="J33" s="294">
        <f t="shared" si="15"/>
        <v>0</v>
      </c>
      <c r="K33" s="294">
        <f t="shared" si="15"/>
        <v>35</v>
      </c>
      <c r="L33" s="233"/>
      <c r="M33" s="234"/>
      <c r="N33" s="234"/>
      <c r="O33" s="234"/>
      <c r="P33" s="234"/>
      <c r="Q33" s="234"/>
      <c r="R33" s="234"/>
      <c r="S33" s="235"/>
      <c r="T33" s="233">
        <v>10</v>
      </c>
      <c r="U33" s="234">
        <v>30</v>
      </c>
      <c r="V33" s="234"/>
      <c r="W33" s="234"/>
      <c r="X33" s="234"/>
      <c r="Y33" s="234">
        <v>35</v>
      </c>
      <c r="Z33" s="234" t="s">
        <v>32</v>
      </c>
      <c r="AA33" s="238">
        <v>3</v>
      </c>
      <c r="AB33" s="239"/>
      <c r="AC33" s="269"/>
      <c r="AD33" s="242"/>
      <c r="AE33" s="242"/>
      <c r="AF33" s="242"/>
      <c r="AG33" s="242"/>
      <c r="AH33" s="56"/>
      <c r="AI33" s="58"/>
      <c r="AJ33" s="59"/>
      <c r="AK33" s="72"/>
      <c r="AL33" s="69"/>
      <c r="AM33" s="69"/>
      <c r="AN33" s="69"/>
      <c r="AO33" s="69"/>
      <c r="AP33" s="69"/>
      <c r="AQ33" s="60"/>
      <c r="AR33" s="89"/>
    </row>
    <row r="34" spans="1:44" s="90" customFormat="1" ht="40.15" customHeight="1" x14ac:dyDescent="0.35">
      <c r="A34" s="65">
        <v>3</v>
      </c>
      <c r="B34" s="66" t="s">
        <v>103</v>
      </c>
      <c r="C34" s="82">
        <f t="shared" si="12"/>
        <v>25</v>
      </c>
      <c r="D34" s="82">
        <f t="shared" si="13"/>
        <v>20</v>
      </c>
      <c r="E34" s="82">
        <f t="shared" si="14"/>
        <v>1</v>
      </c>
      <c r="F34" s="294">
        <f t="shared" si="15"/>
        <v>0</v>
      </c>
      <c r="G34" s="294">
        <f t="shared" si="15"/>
        <v>20</v>
      </c>
      <c r="H34" s="294">
        <f t="shared" si="15"/>
        <v>0</v>
      </c>
      <c r="I34" s="294">
        <f t="shared" si="15"/>
        <v>0</v>
      </c>
      <c r="J34" s="294">
        <f t="shared" si="15"/>
        <v>0</v>
      </c>
      <c r="K34" s="294">
        <f t="shared" si="15"/>
        <v>5</v>
      </c>
      <c r="L34" s="233"/>
      <c r="M34" s="234">
        <v>20</v>
      </c>
      <c r="N34" s="234"/>
      <c r="O34" s="234"/>
      <c r="P34" s="234"/>
      <c r="Q34" s="234">
        <v>5</v>
      </c>
      <c r="R34" s="234" t="s">
        <v>32</v>
      </c>
      <c r="S34" s="235">
        <v>1</v>
      </c>
      <c r="T34" s="233"/>
      <c r="U34" s="234"/>
      <c r="V34" s="234"/>
      <c r="W34" s="234"/>
      <c r="X34" s="234"/>
      <c r="Y34" s="234"/>
      <c r="Z34" s="234"/>
      <c r="AA34" s="238"/>
      <c r="AB34" s="239"/>
      <c r="AC34" s="269"/>
      <c r="AD34" s="242"/>
      <c r="AE34" s="242"/>
      <c r="AF34" s="242"/>
      <c r="AG34" s="242"/>
      <c r="AH34" s="56"/>
      <c r="AI34" s="58"/>
      <c r="AJ34" s="59"/>
      <c r="AK34" s="72"/>
      <c r="AL34" s="69"/>
      <c r="AM34" s="69"/>
      <c r="AN34" s="69"/>
      <c r="AO34" s="69"/>
      <c r="AP34" s="69"/>
      <c r="AQ34" s="60"/>
      <c r="AR34" s="89"/>
    </row>
    <row r="35" spans="1:44" s="90" customFormat="1" ht="40.15" customHeight="1" x14ac:dyDescent="0.35">
      <c r="A35" s="113">
        <v>4</v>
      </c>
      <c r="B35" s="44" t="s">
        <v>104</v>
      </c>
      <c r="C35" s="82">
        <f t="shared" si="12"/>
        <v>50</v>
      </c>
      <c r="D35" s="82">
        <f t="shared" si="13"/>
        <v>30</v>
      </c>
      <c r="E35" s="82">
        <f t="shared" si="14"/>
        <v>2</v>
      </c>
      <c r="F35" s="294">
        <f t="shared" si="15"/>
        <v>0</v>
      </c>
      <c r="G35" s="294">
        <f t="shared" si="15"/>
        <v>30</v>
      </c>
      <c r="H35" s="294">
        <f t="shared" si="15"/>
        <v>0</v>
      </c>
      <c r="I35" s="294">
        <f t="shared" si="15"/>
        <v>0</v>
      </c>
      <c r="J35" s="294">
        <f t="shared" si="15"/>
        <v>0</v>
      </c>
      <c r="K35" s="294">
        <f t="shared" si="15"/>
        <v>20</v>
      </c>
      <c r="L35" s="233"/>
      <c r="M35" s="237">
        <v>30</v>
      </c>
      <c r="N35" s="234"/>
      <c r="O35" s="234"/>
      <c r="P35" s="234"/>
      <c r="Q35" s="237">
        <v>20</v>
      </c>
      <c r="R35" s="234" t="s">
        <v>32</v>
      </c>
      <c r="S35" s="235">
        <v>2</v>
      </c>
      <c r="T35" s="233"/>
      <c r="U35" s="234"/>
      <c r="V35" s="234"/>
      <c r="W35" s="234"/>
      <c r="X35" s="234"/>
      <c r="Y35" s="234"/>
      <c r="Z35" s="234"/>
      <c r="AA35" s="238"/>
      <c r="AB35" s="239"/>
      <c r="AC35" s="269"/>
      <c r="AD35" s="242"/>
      <c r="AE35" s="242"/>
      <c r="AF35" s="242"/>
      <c r="AG35" s="242"/>
      <c r="AH35" s="56"/>
      <c r="AI35" s="58"/>
      <c r="AJ35" s="59"/>
      <c r="AK35" s="72"/>
      <c r="AL35" s="69"/>
      <c r="AM35" s="69"/>
      <c r="AN35" s="69"/>
      <c r="AO35" s="69"/>
      <c r="AP35" s="56"/>
      <c r="AQ35" s="114"/>
      <c r="AR35" s="89"/>
    </row>
    <row r="36" spans="1:44" s="90" customFormat="1" ht="40.15" customHeight="1" x14ac:dyDescent="0.35">
      <c r="A36" s="65">
        <v>5</v>
      </c>
      <c r="B36" s="66" t="s">
        <v>105</v>
      </c>
      <c r="C36" s="82">
        <f t="shared" si="12"/>
        <v>50</v>
      </c>
      <c r="D36" s="82">
        <f t="shared" si="13"/>
        <v>25</v>
      </c>
      <c r="E36" s="82">
        <f t="shared" si="14"/>
        <v>2</v>
      </c>
      <c r="F36" s="294">
        <f t="shared" si="15"/>
        <v>0</v>
      </c>
      <c r="G36" s="294">
        <f t="shared" si="15"/>
        <v>0</v>
      </c>
      <c r="H36" s="294">
        <f t="shared" si="15"/>
        <v>0</v>
      </c>
      <c r="I36" s="294">
        <f t="shared" si="15"/>
        <v>0</v>
      </c>
      <c r="J36" s="294">
        <f t="shared" si="15"/>
        <v>25</v>
      </c>
      <c r="K36" s="294">
        <f t="shared" si="15"/>
        <v>25</v>
      </c>
      <c r="L36" s="233"/>
      <c r="M36" s="234"/>
      <c r="N36" s="234"/>
      <c r="O36" s="234"/>
      <c r="P36" s="237">
        <v>25</v>
      </c>
      <c r="Q36" s="237">
        <v>25</v>
      </c>
      <c r="R36" s="234" t="s">
        <v>32</v>
      </c>
      <c r="S36" s="235">
        <v>2</v>
      </c>
      <c r="T36" s="233"/>
      <c r="U36" s="234"/>
      <c r="V36" s="234"/>
      <c r="W36" s="234"/>
      <c r="X36" s="234"/>
      <c r="Y36" s="234"/>
      <c r="Z36" s="234"/>
      <c r="AA36" s="238"/>
      <c r="AB36" s="239"/>
      <c r="AC36" s="269"/>
      <c r="AD36" s="242"/>
      <c r="AE36" s="242"/>
      <c r="AF36" s="242"/>
      <c r="AG36" s="242"/>
      <c r="AH36" s="56"/>
      <c r="AI36" s="58"/>
      <c r="AJ36" s="59"/>
      <c r="AK36" s="72"/>
      <c r="AL36" s="69"/>
      <c r="AM36" s="69"/>
      <c r="AN36" s="69"/>
      <c r="AO36" s="69"/>
      <c r="AP36" s="69"/>
      <c r="AQ36" s="60"/>
      <c r="AR36" s="89"/>
    </row>
    <row r="37" spans="1:44" s="90" customFormat="1" ht="40.15" customHeight="1" x14ac:dyDescent="0.35">
      <c r="A37" s="115">
        <v>6</v>
      </c>
      <c r="B37" s="116" t="s">
        <v>106</v>
      </c>
      <c r="C37" s="82">
        <f t="shared" si="12"/>
        <v>50</v>
      </c>
      <c r="D37" s="82">
        <f t="shared" si="13"/>
        <v>30</v>
      </c>
      <c r="E37" s="82">
        <f t="shared" si="14"/>
        <v>2</v>
      </c>
      <c r="F37" s="294">
        <f t="shared" si="15"/>
        <v>0</v>
      </c>
      <c r="G37" s="294">
        <f t="shared" si="15"/>
        <v>0</v>
      </c>
      <c r="H37" s="294">
        <f t="shared" si="15"/>
        <v>0</v>
      </c>
      <c r="I37" s="294">
        <f t="shared" si="15"/>
        <v>0</v>
      </c>
      <c r="J37" s="294">
        <f t="shared" si="15"/>
        <v>30</v>
      </c>
      <c r="K37" s="294">
        <f t="shared" si="15"/>
        <v>20</v>
      </c>
      <c r="L37" s="270"/>
      <c r="M37" s="248"/>
      <c r="N37" s="248"/>
      <c r="O37" s="248"/>
      <c r="P37" s="248"/>
      <c r="Q37" s="248"/>
      <c r="R37" s="248"/>
      <c r="S37" s="271"/>
      <c r="T37" s="270"/>
      <c r="U37" s="248"/>
      <c r="V37" s="248"/>
      <c r="W37" s="248"/>
      <c r="X37" s="248">
        <v>30</v>
      </c>
      <c r="Y37" s="248">
        <v>20</v>
      </c>
      <c r="Z37" s="248" t="s">
        <v>32</v>
      </c>
      <c r="AA37" s="272">
        <v>2</v>
      </c>
      <c r="AB37" s="247"/>
      <c r="AC37" s="273"/>
      <c r="AD37" s="248"/>
      <c r="AE37" s="248"/>
      <c r="AF37" s="248"/>
      <c r="AG37" s="248"/>
      <c r="AH37" s="76"/>
      <c r="AI37" s="117"/>
      <c r="AJ37" s="75"/>
      <c r="AK37" s="79"/>
      <c r="AL37" s="76"/>
      <c r="AM37" s="76"/>
      <c r="AN37" s="76"/>
      <c r="AO37" s="76"/>
      <c r="AP37" s="76"/>
      <c r="AQ37" s="80"/>
      <c r="AR37" s="89"/>
    </row>
    <row r="38" spans="1:44" s="90" customFormat="1" ht="48.75" customHeight="1" x14ac:dyDescent="0.35">
      <c r="A38" s="118" t="s">
        <v>53</v>
      </c>
      <c r="B38" s="293" t="s">
        <v>54</v>
      </c>
      <c r="C38" s="294">
        <f>SUM(F38,G38,J38,K38)</f>
        <v>975</v>
      </c>
      <c r="D38" s="294">
        <f t="shared" si="13"/>
        <v>515</v>
      </c>
      <c r="E38" s="294">
        <f t="shared" ref="E38:AG38" si="16">SUM(E39:E48)</f>
        <v>39</v>
      </c>
      <c r="F38" s="294">
        <f t="shared" si="16"/>
        <v>190</v>
      </c>
      <c r="G38" s="294">
        <f t="shared" si="16"/>
        <v>145</v>
      </c>
      <c r="H38" s="294">
        <f t="shared" si="16"/>
        <v>0</v>
      </c>
      <c r="I38" s="294">
        <f t="shared" si="16"/>
        <v>0</v>
      </c>
      <c r="J38" s="294">
        <f t="shared" si="16"/>
        <v>180</v>
      </c>
      <c r="K38" s="294">
        <f t="shared" si="16"/>
        <v>460</v>
      </c>
      <c r="L38" s="316">
        <f t="shared" si="16"/>
        <v>0</v>
      </c>
      <c r="M38" s="297">
        <f t="shared" si="16"/>
        <v>0</v>
      </c>
      <c r="N38" s="297">
        <f t="shared" si="16"/>
        <v>0</v>
      </c>
      <c r="O38" s="317">
        <f t="shared" si="16"/>
        <v>0</v>
      </c>
      <c r="P38" s="317">
        <f t="shared" si="16"/>
        <v>0</v>
      </c>
      <c r="Q38" s="317">
        <f t="shared" si="16"/>
        <v>0</v>
      </c>
      <c r="R38" s="317">
        <f t="shared" si="16"/>
        <v>0</v>
      </c>
      <c r="S38" s="318">
        <f t="shared" si="16"/>
        <v>0</v>
      </c>
      <c r="T38" s="319">
        <f t="shared" si="16"/>
        <v>0</v>
      </c>
      <c r="U38" s="317">
        <f t="shared" si="16"/>
        <v>0</v>
      </c>
      <c r="V38" s="317">
        <f t="shared" si="16"/>
        <v>0</v>
      </c>
      <c r="W38" s="317">
        <f t="shared" si="16"/>
        <v>0</v>
      </c>
      <c r="X38" s="317">
        <f t="shared" si="16"/>
        <v>0</v>
      </c>
      <c r="Y38" s="317">
        <f t="shared" si="16"/>
        <v>0</v>
      </c>
      <c r="Z38" s="317">
        <f t="shared" si="16"/>
        <v>0</v>
      </c>
      <c r="AA38" s="320">
        <f t="shared" si="16"/>
        <v>0</v>
      </c>
      <c r="AB38" s="321">
        <f t="shared" si="16"/>
        <v>70</v>
      </c>
      <c r="AC38" s="317">
        <f t="shared" si="16"/>
        <v>55</v>
      </c>
      <c r="AD38" s="317">
        <f t="shared" si="16"/>
        <v>0</v>
      </c>
      <c r="AE38" s="317">
        <f t="shared" si="16"/>
        <v>0</v>
      </c>
      <c r="AF38" s="317">
        <f t="shared" si="16"/>
        <v>80</v>
      </c>
      <c r="AG38" s="317">
        <f t="shared" si="16"/>
        <v>195</v>
      </c>
      <c r="AH38" s="317">
        <f>COUNTIF(AH39:AH45,"E")</f>
        <v>0</v>
      </c>
      <c r="AI38" s="320">
        <f t="shared" ref="AI38:AO38" si="17">SUM(AI39:AI48)</f>
        <v>16</v>
      </c>
      <c r="AJ38" s="321">
        <f t="shared" si="17"/>
        <v>120</v>
      </c>
      <c r="AK38" s="317">
        <f t="shared" si="17"/>
        <v>90</v>
      </c>
      <c r="AL38" s="317">
        <f t="shared" si="17"/>
        <v>0</v>
      </c>
      <c r="AM38" s="317">
        <f t="shared" si="17"/>
        <v>0</v>
      </c>
      <c r="AN38" s="309">
        <f t="shared" si="17"/>
        <v>100</v>
      </c>
      <c r="AO38" s="317">
        <f t="shared" si="17"/>
        <v>265</v>
      </c>
      <c r="AP38" s="317">
        <f>COUNTIF(AP39:AP48,"E")</f>
        <v>2</v>
      </c>
      <c r="AQ38" s="297">
        <f>SUM(AQ39:AQ48)</f>
        <v>23</v>
      </c>
      <c r="AR38" s="89"/>
    </row>
    <row r="39" spans="1:44" s="90" customFormat="1" ht="48.4" customHeight="1" x14ac:dyDescent="0.35">
      <c r="A39" s="120">
        <v>1</v>
      </c>
      <c r="B39" s="121" t="s">
        <v>55</v>
      </c>
      <c r="C39" s="122">
        <f t="shared" ref="C39:C48" si="18">SUM(F39:K39)</f>
        <v>75</v>
      </c>
      <c r="D39" s="122">
        <f t="shared" si="13"/>
        <v>40</v>
      </c>
      <c r="E39" s="122">
        <f t="shared" ref="E39:E48" si="19">SUM(S39,AA39,AI39,AQ39)</f>
        <v>3</v>
      </c>
      <c r="F39" s="307">
        <f t="shared" ref="F39:F48" si="20">SUM(L39,T39,AB39,AJ39)</f>
        <v>10</v>
      </c>
      <c r="G39" s="307">
        <f t="shared" ref="G39:G48" si="21">SUM(M39,U39,AC39,AK39)</f>
        <v>30</v>
      </c>
      <c r="H39" s="307">
        <f t="shared" ref="H39:H48" si="22">SUM(N39,V39,AD39,AL39)</f>
        <v>0</v>
      </c>
      <c r="I39" s="307">
        <f t="shared" ref="I39:I48" si="23">SUM(O39,W39,AE39,AM39)</f>
        <v>0</v>
      </c>
      <c r="J39" s="307">
        <f t="shared" ref="J39:J48" si="24">SUM(AF39,AN39)</f>
        <v>0</v>
      </c>
      <c r="K39" s="307">
        <f t="shared" ref="K39:K48" si="25">SUM(Q39,Y39,AG39,AO39)</f>
        <v>35</v>
      </c>
      <c r="L39" s="274"/>
      <c r="M39" s="275"/>
      <c r="N39" s="275"/>
      <c r="O39" s="275"/>
      <c r="P39" s="275"/>
      <c r="Q39" s="275"/>
      <c r="R39" s="275"/>
      <c r="S39" s="276"/>
      <c r="T39" s="277"/>
      <c r="U39" s="278"/>
      <c r="V39" s="278"/>
      <c r="W39" s="278"/>
      <c r="X39" s="275"/>
      <c r="Y39" s="278"/>
      <c r="Z39" s="278"/>
      <c r="AA39" s="279"/>
      <c r="AB39" s="280"/>
      <c r="AC39" s="278"/>
      <c r="AD39" s="278"/>
      <c r="AE39" s="278"/>
      <c r="AF39" s="275"/>
      <c r="AG39" s="278"/>
      <c r="AH39" s="127"/>
      <c r="AI39" s="128"/>
      <c r="AJ39" s="129">
        <v>10</v>
      </c>
      <c r="AK39" s="127">
        <v>30</v>
      </c>
      <c r="AL39" s="127"/>
      <c r="AM39" s="127"/>
      <c r="AN39" s="47"/>
      <c r="AO39" s="127">
        <v>35</v>
      </c>
      <c r="AP39" s="56" t="s">
        <v>32</v>
      </c>
      <c r="AQ39" s="130">
        <v>3</v>
      </c>
      <c r="AR39" s="89"/>
    </row>
    <row r="40" spans="1:44" s="90" customFormat="1" ht="40.15" customHeight="1" x14ac:dyDescent="0.35">
      <c r="A40" s="131">
        <v>2</v>
      </c>
      <c r="B40" s="132" t="s">
        <v>56</v>
      </c>
      <c r="C40" s="82">
        <f t="shared" si="18"/>
        <v>50</v>
      </c>
      <c r="D40" s="122">
        <f t="shared" si="13"/>
        <v>25</v>
      </c>
      <c r="E40" s="82">
        <f t="shared" si="19"/>
        <v>2</v>
      </c>
      <c r="F40" s="294">
        <f t="shared" si="20"/>
        <v>0</v>
      </c>
      <c r="G40" s="294">
        <f t="shared" si="21"/>
        <v>25</v>
      </c>
      <c r="H40" s="294">
        <f t="shared" si="22"/>
        <v>0</v>
      </c>
      <c r="I40" s="294">
        <f t="shared" si="23"/>
        <v>0</v>
      </c>
      <c r="J40" s="307">
        <f t="shared" si="24"/>
        <v>0</v>
      </c>
      <c r="K40" s="294">
        <f t="shared" si="25"/>
        <v>25</v>
      </c>
      <c r="L40" s="281"/>
      <c r="M40" s="259"/>
      <c r="N40" s="259"/>
      <c r="O40" s="259"/>
      <c r="P40" s="259"/>
      <c r="Q40" s="259"/>
      <c r="R40" s="259"/>
      <c r="S40" s="282"/>
      <c r="T40" s="283"/>
      <c r="U40" s="284"/>
      <c r="V40" s="284"/>
      <c r="W40" s="284"/>
      <c r="X40" s="259"/>
      <c r="Y40" s="284"/>
      <c r="Z40" s="284"/>
      <c r="AA40" s="285"/>
      <c r="AB40" s="286"/>
      <c r="AC40" s="284">
        <v>25</v>
      </c>
      <c r="AD40" s="284"/>
      <c r="AE40" s="284"/>
      <c r="AF40" s="259"/>
      <c r="AG40" s="284">
        <v>25</v>
      </c>
      <c r="AH40" s="56" t="s">
        <v>32</v>
      </c>
      <c r="AI40" s="137">
        <v>2</v>
      </c>
      <c r="AJ40" s="138"/>
      <c r="AK40" s="136"/>
      <c r="AL40" s="136"/>
      <c r="AM40" s="136"/>
      <c r="AN40" s="56"/>
      <c r="AO40" s="136"/>
      <c r="AP40" s="136"/>
      <c r="AQ40" s="139"/>
      <c r="AR40" s="89"/>
    </row>
    <row r="41" spans="1:44" s="90" customFormat="1" ht="40.15" customHeight="1" x14ac:dyDescent="0.35">
      <c r="A41" s="131">
        <v>3</v>
      </c>
      <c r="B41" s="132" t="s">
        <v>57</v>
      </c>
      <c r="C41" s="82">
        <f t="shared" si="18"/>
        <v>100</v>
      </c>
      <c r="D41" s="122">
        <f t="shared" si="13"/>
        <v>50</v>
      </c>
      <c r="E41" s="82">
        <f t="shared" si="19"/>
        <v>4</v>
      </c>
      <c r="F41" s="294">
        <f t="shared" si="20"/>
        <v>20</v>
      </c>
      <c r="G41" s="294">
        <f t="shared" si="21"/>
        <v>30</v>
      </c>
      <c r="H41" s="294">
        <f t="shared" si="22"/>
        <v>0</v>
      </c>
      <c r="I41" s="294">
        <f t="shared" si="23"/>
        <v>0</v>
      </c>
      <c r="J41" s="307">
        <f t="shared" si="24"/>
        <v>0</v>
      </c>
      <c r="K41" s="294">
        <f t="shared" si="25"/>
        <v>50</v>
      </c>
      <c r="L41" s="281"/>
      <c r="M41" s="259"/>
      <c r="N41" s="259"/>
      <c r="O41" s="259"/>
      <c r="P41" s="259"/>
      <c r="Q41" s="259"/>
      <c r="R41" s="259"/>
      <c r="S41" s="282"/>
      <c r="T41" s="283"/>
      <c r="U41" s="284"/>
      <c r="V41" s="284"/>
      <c r="W41" s="284"/>
      <c r="X41" s="259"/>
      <c r="Y41" s="284"/>
      <c r="Z41" s="284"/>
      <c r="AA41" s="285"/>
      <c r="AB41" s="286"/>
      <c r="AC41" s="284"/>
      <c r="AD41" s="284"/>
      <c r="AE41" s="284"/>
      <c r="AF41" s="259"/>
      <c r="AG41" s="284"/>
      <c r="AH41" s="136"/>
      <c r="AI41" s="137"/>
      <c r="AJ41" s="138">
        <v>20</v>
      </c>
      <c r="AK41" s="136">
        <v>30</v>
      </c>
      <c r="AL41" s="136"/>
      <c r="AM41" s="136"/>
      <c r="AN41" s="56"/>
      <c r="AO41" s="136">
        <v>50</v>
      </c>
      <c r="AP41" s="136" t="s">
        <v>30</v>
      </c>
      <c r="AQ41" s="139">
        <v>4</v>
      </c>
      <c r="AR41" s="89"/>
    </row>
    <row r="42" spans="1:44" s="90" customFormat="1" ht="40.15" customHeight="1" x14ac:dyDescent="0.35">
      <c r="A42" s="131">
        <v>4</v>
      </c>
      <c r="B42" s="132" t="s">
        <v>58</v>
      </c>
      <c r="C42" s="82">
        <f t="shared" si="18"/>
        <v>75</v>
      </c>
      <c r="D42" s="122">
        <f t="shared" si="13"/>
        <v>40</v>
      </c>
      <c r="E42" s="82">
        <f t="shared" si="19"/>
        <v>3</v>
      </c>
      <c r="F42" s="294">
        <f t="shared" si="20"/>
        <v>10</v>
      </c>
      <c r="G42" s="294">
        <f t="shared" si="21"/>
        <v>30</v>
      </c>
      <c r="H42" s="294">
        <f t="shared" si="22"/>
        <v>0</v>
      </c>
      <c r="I42" s="294">
        <f t="shared" si="23"/>
        <v>0</v>
      </c>
      <c r="J42" s="307">
        <f t="shared" si="24"/>
        <v>0</v>
      </c>
      <c r="K42" s="294">
        <f t="shared" si="25"/>
        <v>35</v>
      </c>
      <c r="L42" s="281"/>
      <c r="M42" s="259"/>
      <c r="N42" s="259"/>
      <c r="O42" s="259"/>
      <c r="P42" s="259"/>
      <c r="Q42" s="259"/>
      <c r="R42" s="259"/>
      <c r="S42" s="282"/>
      <c r="T42" s="283"/>
      <c r="U42" s="284"/>
      <c r="V42" s="284"/>
      <c r="W42" s="284"/>
      <c r="X42" s="259"/>
      <c r="Y42" s="284"/>
      <c r="Z42" s="284"/>
      <c r="AA42" s="285"/>
      <c r="AB42" s="287">
        <v>10</v>
      </c>
      <c r="AC42" s="258">
        <v>30</v>
      </c>
      <c r="AD42" s="284"/>
      <c r="AE42" s="284"/>
      <c r="AF42" s="259"/>
      <c r="AG42" s="284">
        <v>35</v>
      </c>
      <c r="AH42" s="56" t="s">
        <v>32</v>
      </c>
      <c r="AI42" s="137">
        <v>3</v>
      </c>
      <c r="AJ42" s="138"/>
      <c r="AK42" s="136"/>
      <c r="AL42" s="136"/>
      <c r="AM42" s="136"/>
      <c r="AN42" s="56"/>
      <c r="AO42" s="136"/>
      <c r="AP42" s="136"/>
      <c r="AQ42" s="139"/>
      <c r="AR42" s="89"/>
    </row>
    <row r="43" spans="1:44" s="90" customFormat="1" ht="40.15" customHeight="1" x14ac:dyDescent="0.35">
      <c r="A43" s="131">
        <v>5</v>
      </c>
      <c r="B43" s="132" t="s">
        <v>59</v>
      </c>
      <c r="C43" s="82">
        <f t="shared" si="18"/>
        <v>50</v>
      </c>
      <c r="D43" s="122">
        <f t="shared" si="13"/>
        <v>40</v>
      </c>
      <c r="E43" s="82">
        <f t="shared" si="19"/>
        <v>2</v>
      </c>
      <c r="F43" s="294">
        <f t="shared" si="20"/>
        <v>10</v>
      </c>
      <c r="G43" s="294">
        <f t="shared" si="21"/>
        <v>30</v>
      </c>
      <c r="H43" s="294">
        <f t="shared" si="22"/>
        <v>0</v>
      </c>
      <c r="I43" s="294">
        <f t="shared" si="23"/>
        <v>0</v>
      </c>
      <c r="J43" s="307">
        <f t="shared" si="24"/>
        <v>0</v>
      </c>
      <c r="K43" s="294">
        <f t="shared" si="25"/>
        <v>10</v>
      </c>
      <c r="L43" s="281"/>
      <c r="M43" s="259"/>
      <c r="N43" s="259"/>
      <c r="O43" s="259"/>
      <c r="P43" s="259"/>
      <c r="Q43" s="259"/>
      <c r="R43" s="288"/>
      <c r="S43" s="282"/>
      <c r="T43" s="283"/>
      <c r="U43" s="284"/>
      <c r="V43" s="284"/>
      <c r="W43" s="284"/>
      <c r="X43" s="259"/>
      <c r="Y43" s="284"/>
      <c r="Z43" s="284"/>
      <c r="AA43" s="285"/>
      <c r="AB43" s="286"/>
      <c r="AC43" s="284"/>
      <c r="AD43" s="284"/>
      <c r="AE43" s="284"/>
      <c r="AF43" s="259"/>
      <c r="AG43" s="284"/>
      <c r="AH43" s="56"/>
      <c r="AI43" s="137"/>
      <c r="AJ43" s="138">
        <v>10</v>
      </c>
      <c r="AK43" s="136">
        <v>30</v>
      </c>
      <c r="AL43" s="136"/>
      <c r="AM43" s="136"/>
      <c r="AN43" s="56"/>
      <c r="AO43" s="136">
        <v>10</v>
      </c>
      <c r="AP43" s="136" t="s">
        <v>32</v>
      </c>
      <c r="AQ43" s="139">
        <v>2</v>
      </c>
      <c r="AR43" s="89"/>
    </row>
    <row r="44" spans="1:44" s="90" customFormat="1" ht="40.15" customHeight="1" x14ac:dyDescent="0.35">
      <c r="A44" s="131">
        <v>6</v>
      </c>
      <c r="B44" s="132" t="s">
        <v>60</v>
      </c>
      <c r="C44" s="82">
        <f t="shared" si="18"/>
        <v>200</v>
      </c>
      <c r="D44" s="122">
        <f t="shared" si="13"/>
        <v>100</v>
      </c>
      <c r="E44" s="82">
        <f t="shared" si="19"/>
        <v>8</v>
      </c>
      <c r="F44" s="294">
        <f t="shared" si="20"/>
        <v>40</v>
      </c>
      <c r="G44" s="294">
        <f t="shared" si="21"/>
        <v>0</v>
      </c>
      <c r="H44" s="294">
        <f t="shared" si="22"/>
        <v>0</v>
      </c>
      <c r="I44" s="294">
        <f t="shared" si="23"/>
        <v>0</v>
      </c>
      <c r="J44" s="307">
        <f t="shared" si="24"/>
        <v>60</v>
      </c>
      <c r="K44" s="294">
        <f t="shared" si="25"/>
        <v>100</v>
      </c>
      <c r="L44" s="281"/>
      <c r="M44" s="259"/>
      <c r="N44" s="259"/>
      <c r="O44" s="259"/>
      <c r="P44" s="259"/>
      <c r="Q44" s="259"/>
      <c r="R44" s="259"/>
      <c r="S44" s="282"/>
      <c r="T44" s="283"/>
      <c r="U44" s="284"/>
      <c r="V44" s="284"/>
      <c r="W44" s="284"/>
      <c r="X44" s="259"/>
      <c r="Y44" s="284"/>
      <c r="Z44" s="284"/>
      <c r="AA44" s="285"/>
      <c r="AB44" s="286">
        <v>20</v>
      </c>
      <c r="AC44" s="284"/>
      <c r="AD44" s="284"/>
      <c r="AE44" s="284"/>
      <c r="AF44" s="259">
        <v>30</v>
      </c>
      <c r="AG44" s="284">
        <v>50</v>
      </c>
      <c r="AH44" s="56" t="s">
        <v>32</v>
      </c>
      <c r="AI44" s="137">
        <v>4</v>
      </c>
      <c r="AJ44" s="138">
        <v>20</v>
      </c>
      <c r="AK44" s="136"/>
      <c r="AL44" s="136"/>
      <c r="AM44" s="136"/>
      <c r="AN44" s="56">
        <v>30</v>
      </c>
      <c r="AO44" s="136">
        <v>50</v>
      </c>
      <c r="AP44" s="56" t="s">
        <v>32</v>
      </c>
      <c r="AQ44" s="139">
        <v>4</v>
      </c>
      <c r="AR44" s="89"/>
    </row>
    <row r="45" spans="1:44" s="90" customFormat="1" ht="40.15" customHeight="1" x14ac:dyDescent="0.35">
      <c r="A45" s="131">
        <v>7</v>
      </c>
      <c r="B45" s="132" t="s">
        <v>61</v>
      </c>
      <c r="C45" s="82">
        <f t="shared" si="18"/>
        <v>200</v>
      </c>
      <c r="D45" s="122">
        <f t="shared" si="13"/>
        <v>100</v>
      </c>
      <c r="E45" s="82">
        <f t="shared" si="19"/>
        <v>8</v>
      </c>
      <c r="F45" s="294">
        <f t="shared" si="20"/>
        <v>40</v>
      </c>
      <c r="G45" s="294">
        <f t="shared" si="21"/>
        <v>0</v>
      </c>
      <c r="H45" s="294">
        <f t="shared" si="22"/>
        <v>0</v>
      </c>
      <c r="I45" s="294">
        <f t="shared" si="23"/>
        <v>0</v>
      </c>
      <c r="J45" s="307">
        <f t="shared" si="24"/>
        <v>60</v>
      </c>
      <c r="K45" s="294">
        <f t="shared" si="25"/>
        <v>100</v>
      </c>
      <c r="L45" s="133"/>
      <c r="M45" s="94"/>
      <c r="N45" s="94"/>
      <c r="O45" s="94"/>
      <c r="P45" s="94"/>
      <c r="Q45" s="94"/>
      <c r="R45" s="94"/>
      <c r="S45" s="134"/>
      <c r="T45" s="135"/>
      <c r="U45" s="136"/>
      <c r="V45" s="136"/>
      <c r="W45" s="136"/>
      <c r="X45" s="94"/>
      <c r="Y45" s="136"/>
      <c r="Z45" s="136"/>
      <c r="AA45" s="137"/>
      <c r="AB45" s="138">
        <v>20</v>
      </c>
      <c r="AC45" s="136"/>
      <c r="AD45" s="136"/>
      <c r="AE45" s="136"/>
      <c r="AF45" s="94">
        <v>30</v>
      </c>
      <c r="AG45" s="136">
        <v>50</v>
      </c>
      <c r="AH45" s="56" t="s">
        <v>32</v>
      </c>
      <c r="AI45" s="137">
        <v>4</v>
      </c>
      <c r="AJ45" s="138">
        <v>20</v>
      </c>
      <c r="AK45" s="136"/>
      <c r="AL45" s="136"/>
      <c r="AM45" s="136"/>
      <c r="AN45" s="56">
        <v>30</v>
      </c>
      <c r="AO45" s="136">
        <v>50</v>
      </c>
      <c r="AP45" s="136" t="s">
        <v>30</v>
      </c>
      <c r="AQ45" s="139">
        <v>4</v>
      </c>
      <c r="AR45" s="89"/>
    </row>
    <row r="46" spans="1:44" s="90" customFormat="1" ht="40.15" customHeight="1" x14ac:dyDescent="0.35">
      <c r="A46" s="131">
        <v>8</v>
      </c>
      <c r="B46" s="132" t="s">
        <v>62</v>
      </c>
      <c r="C46" s="82">
        <f t="shared" si="18"/>
        <v>75</v>
      </c>
      <c r="D46" s="122">
        <f t="shared" si="13"/>
        <v>40</v>
      </c>
      <c r="E46" s="82">
        <f t="shared" si="19"/>
        <v>3</v>
      </c>
      <c r="F46" s="294">
        <f t="shared" si="20"/>
        <v>20</v>
      </c>
      <c r="G46" s="294">
        <f t="shared" si="21"/>
        <v>0</v>
      </c>
      <c r="H46" s="294">
        <f t="shared" si="22"/>
        <v>0</v>
      </c>
      <c r="I46" s="294">
        <f t="shared" si="23"/>
        <v>0</v>
      </c>
      <c r="J46" s="307">
        <f t="shared" si="24"/>
        <v>20</v>
      </c>
      <c r="K46" s="294">
        <f t="shared" si="25"/>
        <v>35</v>
      </c>
      <c r="L46" s="133"/>
      <c r="M46" s="94"/>
      <c r="N46" s="94"/>
      <c r="O46" s="94"/>
      <c r="P46" s="94"/>
      <c r="Q46" s="94"/>
      <c r="R46" s="94"/>
      <c r="S46" s="134"/>
      <c r="T46" s="135"/>
      <c r="U46" s="136"/>
      <c r="V46" s="136"/>
      <c r="W46" s="136"/>
      <c r="X46" s="94"/>
      <c r="Y46" s="136"/>
      <c r="Z46" s="136"/>
      <c r="AA46" s="137"/>
      <c r="AB46" s="138"/>
      <c r="AC46" s="136"/>
      <c r="AD46" s="136"/>
      <c r="AE46" s="136"/>
      <c r="AF46" s="94"/>
      <c r="AG46" s="136"/>
      <c r="AH46" s="136"/>
      <c r="AI46" s="137"/>
      <c r="AJ46" s="138">
        <v>20</v>
      </c>
      <c r="AK46" s="136"/>
      <c r="AL46" s="136"/>
      <c r="AM46" s="136"/>
      <c r="AN46" s="56">
        <v>20</v>
      </c>
      <c r="AO46" s="136">
        <v>35</v>
      </c>
      <c r="AP46" s="56" t="s">
        <v>32</v>
      </c>
      <c r="AQ46" s="139">
        <v>3</v>
      </c>
      <c r="AR46" s="89"/>
    </row>
    <row r="47" spans="1:44" s="90" customFormat="1" ht="40.15" customHeight="1" x14ac:dyDescent="0.35">
      <c r="A47" s="131">
        <v>9</v>
      </c>
      <c r="B47" s="132" t="s">
        <v>63</v>
      </c>
      <c r="C47" s="82">
        <f t="shared" si="18"/>
        <v>75</v>
      </c>
      <c r="D47" s="122">
        <f t="shared" si="13"/>
        <v>40</v>
      </c>
      <c r="E47" s="82">
        <f t="shared" si="19"/>
        <v>3</v>
      </c>
      <c r="F47" s="294">
        <f t="shared" si="20"/>
        <v>20</v>
      </c>
      <c r="G47" s="294">
        <f t="shared" si="21"/>
        <v>0</v>
      </c>
      <c r="H47" s="294">
        <f t="shared" si="22"/>
        <v>0</v>
      </c>
      <c r="I47" s="294">
        <f t="shared" si="23"/>
        <v>0</v>
      </c>
      <c r="J47" s="307">
        <f t="shared" si="24"/>
        <v>20</v>
      </c>
      <c r="K47" s="294">
        <f t="shared" si="25"/>
        <v>35</v>
      </c>
      <c r="L47" s="133"/>
      <c r="M47" s="94"/>
      <c r="N47" s="94"/>
      <c r="O47" s="94"/>
      <c r="P47" s="94"/>
      <c r="Q47" s="94"/>
      <c r="R47" s="94"/>
      <c r="S47" s="134"/>
      <c r="T47" s="135"/>
      <c r="U47" s="136"/>
      <c r="V47" s="136"/>
      <c r="W47" s="136"/>
      <c r="X47" s="94"/>
      <c r="Y47" s="136"/>
      <c r="Z47" s="136"/>
      <c r="AA47" s="137"/>
      <c r="AB47" s="138">
        <v>20</v>
      </c>
      <c r="AC47" s="136"/>
      <c r="AD47" s="136"/>
      <c r="AE47" s="136"/>
      <c r="AF47" s="94">
        <v>20</v>
      </c>
      <c r="AG47" s="136">
        <v>35</v>
      </c>
      <c r="AH47" s="136" t="s">
        <v>32</v>
      </c>
      <c r="AI47" s="137">
        <v>3</v>
      </c>
      <c r="AJ47" s="138"/>
      <c r="AK47" s="136"/>
      <c r="AL47" s="136"/>
      <c r="AM47" s="136"/>
      <c r="AN47" s="56"/>
      <c r="AO47" s="136"/>
      <c r="AP47" s="56"/>
      <c r="AQ47" s="139"/>
      <c r="AR47" s="89"/>
    </row>
    <row r="48" spans="1:44" s="90" customFormat="1" ht="40.15" customHeight="1" x14ac:dyDescent="0.35">
      <c r="A48" s="141">
        <v>10</v>
      </c>
      <c r="B48" s="142" t="s">
        <v>64</v>
      </c>
      <c r="C48" s="82">
        <f t="shared" si="18"/>
        <v>75</v>
      </c>
      <c r="D48" s="122">
        <f t="shared" si="13"/>
        <v>40</v>
      </c>
      <c r="E48" s="82">
        <f t="shared" si="19"/>
        <v>3</v>
      </c>
      <c r="F48" s="294">
        <f t="shared" si="20"/>
        <v>20</v>
      </c>
      <c r="G48" s="294">
        <f t="shared" si="21"/>
        <v>0</v>
      </c>
      <c r="H48" s="294">
        <f t="shared" si="22"/>
        <v>0</v>
      </c>
      <c r="I48" s="294">
        <f t="shared" si="23"/>
        <v>0</v>
      </c>
      <c r="J48" s="307">
        <f t="shared" si="24"/>
        <v>20</v>
      </c>
      <c r="K48" s="294">
        <f t="shared" si="25"/>
        <v>35</v>
      </c>
      <c r="L48" s="143"/>
      <c r="M48" s="140"/>
      <c r="N48" s="140"/>
      <c r="O48" s="140"/>
      <c r="P48" s="140"/>
      <c r="Q48" s="140"/>
      <c r="R48" s="140"/>
      <c r="S48" s="144"/>
      <c r="T48" s="145"/>
      <c r="U48" s="146"/>
      <c r="V48" s="146"/>
      <c r="W48" s="146"/>
      <c r="X48" s="140"/>
      <c r="Y48" s="146"/>
      <c r="Z48" s="146"/>
      <c r="AA48" s="147"/>
      <c r="AB48" s="148"/>
      <c r="AC48" s="146"/>
      <c r="AD48" s="146"/>
      <c r="AE48" s="146"/>
      <c r="AF48" s="140"/>
      <c r="AG48" s="146"/>
      <c r="AH48" s="146"/>
      <c r="AI48" s="147"/>
      <c r="AJ48" s="148">
        <v>20</v>
      </c>
      <c r="AK48" s="146"/>
      <c r="AL48" s="146"/>
      <c r="AM48" s="146"/>
      <c r="AN48" s="69">
        <v>20</v>
      </c>
      <c r="AO48" s="146">
        <v>35</v>
      </c>
      <c r="AP48" s="56" t="s">
        <v>32</v>
      </c>
      <c r="AQ48" s="149">
        <v>3</v>
      </c>
      <c r="AR48" s="89"/>
    </row>
    <row r="49" spans="1:44" s="90" customFormat="1" ht="40.15" customHeight="1" x14ac:dyDescent="0.35">
      <c r="A49" s="118" t="s">
        <v>65</v>
      </c>
      <c r="B49" s="119" t="s">
        <v>66</v>
      </c>
      <c r="C49" s="104">
        <f>SUM(F49,G49,J49,K49)</f>
        <v>975</v>
      </c>
      <c r="D49" s="104">
        <f t="shared" si="13"/>
        <v>515</v>
      </c>
      <c r="E49" s="104">
        <f t="shared" ref="E49:AG49" si="26">SUM(E50:E59)</f>
        <v>39</v>
      </c>
      <c r="F49" s="294">
        <f t="shared" si="26"/>
        <v>190</v>
      </c>
      <c r="G49" s="294">
        <f t="shared" si="26"/>
        <v>190</v>
      </c>
      <c r="H49" s="294">
        <f t="shared" si="26"/>
        <v>0</v>
      </c>
      <c r="I49" s="294">
        <f t="shared" si="26"/>
        <v>0</v>
      </c>
      <c r="J49" s="294">
        <f t="shared" si="26"/>
        <v>135</v>
      </c>
      <c r="K49" s="294">
        <f t="shared" si="26"/>
        <v>460</v>
      </c>
      <c r="L49" s="310">
        <f t="shared" si="26"/>
        <v>0</v>
      </c>
      <c r="M49" s="118">
        <f t="shared" si="26"/>
        <v>0</v>
      </c>
      <c r="N49" s="311">
        <f t="shared" si="26"/>
        <v>0</v>
      </c>
      <c r="O49" s="311">
        <f t="shared" si="26"/>
        <v>0</v>
      </c>
      <c r="P49" s="311">
        <f t="shared" si="26"/>
        <v>0</v>
      </c>
      <c r="Q49" s="311">
        <f t="shared" si="26"/>
        <v>0</v>
      </c>
      <c r="R49" s="311">
        <f t="shared" si="26"/>
        <v>0</v>
      </c>
      <c r="S49" s="312">
        <f t="shared" si="26"/>
        <v>0</v>
      </c>
      <c r="T49" s="313">
        <f t="shared" si="26"/>
        <v>0</v>
      </c>
      <c r="U49" s="311">
        <f t="shared" si="26"/>
        <v>0</v>
      </c>
      <c r="V49" s="311">
        <f t="shared" si="26"/>
        <v>0</v>
      </c>
      <c r="W49" s="311">
        <f t="shared" si="26"/>
        <v>0</v>
      </c>
      <c r="X49" s="311">
        <f t="shared" si="26"/>
        <v>0</v>
      </c>
      <c r="Y49" s="311">
        <f t="shared" si="26"/>
        <v>0</v>
      </c>
      <c r="Z49" s="311">
        <f t="shared" si="26"/>
        <v>0</v>
      </c>
      <c r="AA49" s="314">
        <f t="shared" si="26"/>
        <v>0</v>
      </c>
      <c r="AB49" s="315">
        <f t="shared" si="26"/>
        <v>70</v>
      </c>
      <c r="AC49" s="311">
        <f t="shared" si="26"/>
        <v>110</v>
      </c>
      <c r="AD49" s="311">
        <f t="shared" si="26"/>
        <v>0</v>
      </c>
      <c r="AE49" s="311">
        <f t="shared" si="26"/>
        <v>0</v>
      </c>
      <c r="AF49" s="311">
        <f t="shared" si="26"/>
        <v>25</v>
      </c>
      <c r="AG49" s="311">
        <f t="shared" si="26"/>
        <v>195</v>
      </c>
      <c r="AH49" s="311">
        <f>COUNTIF(AH50:AH56,"E")</f>
        <v>0</v>
      </c>
      <c r="AI49" s="314">
        <f t="shared" ref="AI49:AO49" si="27">SUM(AI50:AI59)</f>
        <v>16</v>
      </c>
      <c r="AJ49" s="315">
        <f t="shared" si="27"/>
        <v>120</v>
      </c>
      <c r="AK49" s="311">
        <f t="shared" si="27"/>
        <v>80</v>
      </c>
      <c r="AL49" s="311">
        <f t="shared" si="27"/>
        <v>0</v>
      </c>
      <c r="AM49" s="311">
        <f t="shared" si="27"/>
        <v>0</v>
      </c>
      <c r="AN49" s="158">
        <f t="shared" si="27"/>
        <v>110</v>
      </c>
      <c r="AO49" s="311">
        <f t="shared" si="27"/>
        <v>265</v>
      </c>
      <c r="AP49" s="118">
        <f>COUNTIF(AP50:AP59,"E")</f>
        <v>2</v>
      </c>
      <c r="AQ49" s="118">
        <f>SUM(AQ50:AQ59)</f>
        <v>23</v>
      </c>
      <c r="AR49" s="89"/>
    </row>
    <row r="50" spans="1:44" s="21" customFormat="1" ht="40.15" customHeight="1" x14ac:dyDescent="0.35">
      <c r="A50" s="150">
        <v>1</v>
      </c>
      <c r="B50" s="151" t="s">
        <v>67</v>
      </c>
      <c r="C50" s="122">
        <f t="shared" ref="C50:C59" si="28">SUM(F50:K50)</f>
        <v>75</v>
      </c>
      <c r="D50" s="122">
        <f t="shared" si="13"/>
        <v>40</v>
      </c>
      <c r="E50" s="122">
        <f t="shared" ref="E50:E59" si="29">SUM(S50,AA50,AI50,AQ50)</f>
        <v>3</v>
      </c>
      <c r="F50" s="308">
        <f t="shared" ref="F50:F59" si="30">SUM(L50,T50,AB50,AJ50)</f>
        <v>10</v>
      </c>
      <c r="G50" s="308">
        <f t="shared" ref="G50:G59" si="31">SUM(M50,U50,AC50,AK50)</f>
        <v>0</v>
      </c>
      <c r="H50" s="308">
        <f t="shared" ref="H50:H59" si="32">SUM(N50,V50,AD50,AL50)</f>
        <v>0</v>
      </c>
      <c r="I50" s="308">
        <f t="shared" ref="I50:I59" si="33">SUM(O50,W50,AE50,AM50)</f>
        <v>0</v>
      </c>
      <c r="J50" s="308">
        <f t="shared" ref="J50:J59" si="34">SUM(AF50,AN50)</f>
        <v>30</v>
      </c>
      <c r="K50" s="308">
        <f t="shared" ref="K50:K59" si="35">SUM(Q50,Y50,AG50,AO50)</f>
        <v>35</v>
      </c>
      <c r="L50" s="123"/>
      <c r="M50" s="124"/>
      <c r="N50" s="124"/>
      <c r="O50" s="124"/>
      <c r="P50" s="124"/>
      <c r="Q50" s="124"/>
      <c r="R50" s="124"/>
      <c r="S50" s="152"/>
      <c r="T50" s="123"/>
      <c r="U50" s="124"/>
      <c r="V50" s="124"/>
      <c r="W50" s="124"/>
      <c r="X50" s="124"/>
      <c r="Y50" s="124"/>
      <c r="Z50" s="124"/>
      <c r="AA50" s="153"/>
      <c r="AB50" s="154"/>
      <c r="AC50" s="124"/>
      <c r="AD50" s="124"/>
      <c r="AE50" s="124"/>
      <c r="AF50" s="124"/>
      <c r="AG50" s="124"/>
      <c r="AH50" s="124"/>
      <c r="AI50" s="153"/>
      <c r="AJ50" s="154">
        <v>10</v>
      </c>
      <c r="AK50" s="124"/>
      <c r="AL50" s="124"/>
      <c r="AM50" s="124"/>
      <c r="AN50" s="47">
        <v>30</v>
      </c>
      <c r="AO50" s="124">
        <v>35</v>
      </c>
      <c r="AP50" s="56" t="s">
        <v>32</v>
      </c>
      <c r="AQ50" s="155">
        <v>3</v>
      </c>
      <c r="AR50" s="20"/>
    </row>
    <row r="51" spans="1:44" s="21" customFormat="1" ht="40.15" customHeight="1" x14ac:dyDescent="0.35">
      <c r="A51" s="156">
        <v>2</v>
      </c>
      <c r="B51" s="157" t="s">
        <v>68</v>
      </c>
      <c r="C51" s="82">
        <f t="shared" si="28"/>
        <v>50</v>
      </c>
      <c r="D51" s="122">
        <f t="shared" si="13"/>
        <v>25</v>
      </c>
      <c r="E51" s="82">
        <f t="shared" si="29"/>
        <v>2</v>
      </c>
      <c r="F51" s="309">
        <f t="shared" si="30"/>
        <v>0</v>
      </c>
      <c r="G51" s="309">
        <f t="shared" si="31"/>
        <v>0</v>
      </c>
      <c r="H51" s="309">
        <f t="shared" si="32"/>
        <v>0</v>
      </c>
      <c r="I51" s="309">
        <f t="shared" si="33"/>
        <v>0</v>
      </c>
      <c r="J51" s="308">
        <f t="shared" si="34"/>
        <v>25</v>
      </c>
      <c r="K51" s="309">
        <f t="shared" si="35"/>
        <v>25</v>
      </c>
      <c r="L51" s="133"/>
      <c r="M51" s="94"/>
      <c r="N51" s="94"/>
      <c r="O51" s="94"/>
      <c r="P51" s="94"/>
      <c r="Q51" s="94"/>
      <c r="R51" s="94"/>
      <c r="S51" s="159"/>
      <c r="T51" s="133"/>
      <c r="U51" s="94"/>
      <c r="V51" s="94"/>
      <c r="W51" s="94"/>
      <c r="X51" s="94"/>
      <c r="Y51" s="94"/>
      <c r="Z51" s="94"/>
      <c r="AA51" s="95"/>
      <c r="AB51" s="160"/>
      <c r="AC51" s="94"/>
      <c r="AD51" s="94"/>
      <c r="AE51" s="94"/>
      <c r="AF51" s="94">
        <v>25</v>
      </c>
      <c r="AG51" s="94">
        <v>25</v>
      </c>
      <c r="AH51" s="56" t="s">
        <v>32</v>
      </c>
      <c r="AI51" s="95">
        <v>2</v>
      </c>
      <c r="AJ51" s="160"/>
      <c r="AK51" s="94"/>
      <c r="AL51" s="94"/>
      <c r="AM51" s="94"/>
      <c r="AN51" s="56"/>
      <c r="AO51" s="94"/>
      <c r="AP51" s="94"/>
      <c r="AQ51" s="161"/>
      <c r="AR51" s="20"/>
    </row>
    <row r="52" spans="1:44" s="21" customFormat="1" ht="40.15" customHeight="1" x14ac:dyDescent="0.35">
      <c r="A52" s="156">
        <v>3</v>
      </c>
      <c r="B52" s="157" t="s">
        <v>69</v>
      </c>
      <c r="C52" s="82">
        <f t="shared" si="28"/>
        <v>100</v>
      </c>
      <c r="D52" s="122">
        <f t="shared" si="13"/>
        <v>50</v>
      </c>
      <c r="E52" s="82">
        <f t="shared" si="29"/>
        <v>4</v>
      </c>
      <c r="F52" s="309">
        <f t="shared" si="30"/>
        <v>20</v>
      </c>
      <c r="G52" s="309">
        <f t="shared" si="31"/>
        <v>0</v>
      </c>
      <c r="H52" s="309">
        <f t="shared" si="32"/>
        <v>0</v>
      </c>
      <c r="I52" s="309">
        <f t="shared" si="33"/>
        <v>0</v>
      </c>
      <c r="J52" s="308">
        <f t="shared" si="34"/>
        <v>30</v>
      </c>
      <c r="K52" s="309">
        <f t="shared" si="35"/>
        <v>50</v>
      </c>
      <c r="L52" s="133"/>
      <c r="M52" s="94"/>
      <c r="N52" s="94"/>
      <c r="O52" s="94"/>
      <c r="P52" s="94"/>
      <c r="Q52" s="94"/>
      <c r="R52" s="94"/>
      <c r="S52" s="159"/>
      <c r="T52" s="133"/>
      <c r="U52" s="94"/>
      <c r="V52" s="94"/>
      <c r="W52" s="94"/>
      <c r="X52" s="94"/>
      <c r="Y52" s="94"/>
      <c r="Z52" s="94"/>
      <c r="AA52" s="95"/>
      <c r="AB52" s="160"/>
      <c r="AC52" s="94"/>
      <c r="AD52" s="94"/>
      <c r="AE52" s="94"/>
      <c r="AF52" s="94"/>
      <c r="AG52" s="94"/>
      <c r="AH52" s="94"/>
      <c r="AI52" s="95"/>
      <c r="AJ52" s="160">
        <v>20</v>
      </c>
      <c r="AK52" s="94"/>
      <c r="AL52" s="94"/>
      <c r="AM52" s="94"/>
      <c r="AN52" s="56">
        <v>30</v>
      </c>
      <c r="AO52" s="94">
        <v>50</v>
      </c>
      <c r="AP52" s="94" t="s">
        <v>30</v>
      </c>
      <c r="AQ52" s="161">
        <v>4</v>
      </c>
      <c r="AR52" s="20"/>
    </row>
    <row r="53" spans="1:44" s="21" customFormat="1" ht="40.15" customHeight="1" x14ac:dyDescent="0.35">
      <c r="A53" s="156">
        <v>4</v>
      </c>
      <c r="B53" s="157" t="s">
        <v>70</v>
      </c>
      <c r="C53" s="82">
        <f t="shared" si="28"/>
        <v>75</v>
      </c>
      <c r="D53" s="122">
        <f t="shared" si="13"/>
        <v>40</v>
      </c>
      <c r="E53" s="82">
        <f t="shared" si="29"/>
        <v>3</v>
      </c>
      <c r="F53" s="309">
        <f t="shared" si="30"/>
        <v>10</v>
      </c>
      <c r="G53" s="309">
        <f t="shared" si="31"/>
        <v>30</v>
      </c>
      <c r="H53" s="309">
        <f t="shared" si="32"/>
        <v>0</v>
      </c>
      <c r="I53" s="309">
        <f t="shared" si="33"/>
        <v>0</v>
      </c>
      <c r="J53" s="308">
        <f t="shared" si="34"/>
        <v>0</v>
      </c>
      <c r="K53" s="309">
        <f t="shared" si="35"/>
        <v>35</v>
      </c>
      <c r="L53" s="133"/>
      <c r="M53" s="94"/>
      <c r="N53" s="94"/>
      <c r="O53" s="94"/>
      <c r="P53" s="94"/>
      <c r="Q53" s="94"/>
      <c r="R53" s="94"/>
      <c r="S53" s="159"/>
      <c r="T53" s="133"/>
      <c r="U53" s="94"/>
      <c r="V53" s="94"/>
      <c r="W53" s="94"/>
      <c r="X53" s="94"/>
      <c r="Y53" s="94"/>
      <c r="Z53" s="94"/>
      <c r="AA53" s="95"/>
      <c r="AB53" s="287">
        <v>10</v>
      </c>
      <c r="AC53" s="258">
        <v>30</v>
      </c>
      <c r="AD53" s="94"/>
      <c r="AE53" s="94"/>
      <c r="AF53" s="94"/>
      <c r="AG53" s="94">
        <v>35</v>
      </c>
      <c r="AH53" s="56" t="s">
        <v>32</v>
      </c>
      <c r="AI53" s="95">
        <v>3</v>
      </c>
      <c r="AJ53" s="160"/>
      <c r="AK53" s="94"/>
      <c r="AL53" s="94"/>
      <c r="AM53" s="94"/>
      <c r="AN53" s="56"/>
      <c r="AO53" s="94"/>
      <c r="AP53" s="94"/>
      <c r="AQ53" s="161"/>
      <c r="AR53" s="20"/>
    </row>
    <row r="54" spans="1:44" s="21" customFormat="1" ht="40.15" customHeight="1" x14ac:dyDescent="0.35">
      <c r="A54" s="156">
        <v>5</v>
      </c>
      <c r="B54" s="157" t="s">
        <v>71</v>
      </c>
      <c r="C54" s="82">
        <f t="shared" si="28"/>
        <v>50</v>
      </c>
      <c r="D54" s="122">
        <f t="shared" si="13"/>
        <v>40</v>
      </c>
      <c r="E54" s="82">
        <f t="shared" si="29"/>
        <v>2</v>
      </c>
      <c r="F54" s="309">
        <f t="shared" si="30"/>
        <v>10</v>
      </c>
      <c r="G54" s="309">
        <f t="shared" si="31"/>
        <v>0</v>
      </c>
      <c r="H54" s="309">
        <f t="shared" si="32"/>
        <v>0</v>
      </c>
      <c r="I54" s="309">
        <f t="shared" si="33"/>
        <v>0</v>
      </c>
      <c r="J54" s="308">
        <f t="shared" si="34"/>
        <v>30</v>
      </c>
      <c r="K54" s="309">
        <f t="shared" si="35"/>
        <v>10</v>
      </c>
      <c r="L54" s="133"/>
      <c r="M54" s="94"/>
      <c r="N54" s="94"/>
      <c r="O54" s="94"/>
      <c r="P54" s="94"/>
      <c r="Q54" s="94"/>
      <c r="R54" s="94"/>
      <c r="S54" s="159"/>
      <c r="T54" s="133"/>
      <c r="U54" s="94"/>
      <c r="V54" s="94"/>
      <c r="W54" s="94"/>
      <c r="X54" s="94"/>
      <c r="Y54" s="94"/>
      <c r="Z54" s="94"/>
      <c r="AA54" s="95"/>
      <c r="AB54" s="160"/>
      <c r="AC54" s="94"/>
      <c r="AD54" s="94"/>
      <c r="AE54" s="94"/>
      <c r="AF54" s="94"/>
      <c r="AG54" s="94"/>
      <c r="AH54" s="56"/>
      <c r="AI54" s="95"/>
      <c r="AJ54" s="160">
        <v>10</v>
      </c>
      <c r="AK54" s="94"/>
      <c r="AL54" s="94"/>
      <c r="AM54" s="94"/>
      <c r="AN54" s="56">
        <v>30</v>
      </c>
      <c r="AO54" s="94">
        <v>10</v>
      </c>
      <c r="AP54" s="94" t="s">
        <v>32</v>
      </c>
      <c r="AQ54" s="161">
        <v>2</v>
      </c>
      <c r="AR54" s="20"/>
    </row>
    <row r="55" spans="1:44" s="21" customFormat="1" ht="40.15" customHeight="1" x14ac:dyDescent="0.35">
      <c r="A55" s="156">
        <v>6</v>
      </c>
      <c r="B55" s="157" t="s">
        <v>72</v>
      </c>
      <c r="C55" s="82">
        <f t="shared" si="28"/>
        <v>200</v>
      </c>
      <c r="D55" s="122">
        <f t="shared" si="13"/>
        <v>100</v>
      </c>
      <c r="E55" s="82">
        <f t="shared" si="29"/>
        <v>8</v>
      </c>
      <c r="F55" s="309">
        <f t="shared" si="30"/>
        <v>40</v>
      </c>
      <c r="G55" s="309">
        <f t="shared" si="31"/>
        <v>60</v>
      </c>
      <c r="H55" s="309">
        <f t="shared" si="32"/>
        <v>0</v>
      </c>
      <c r="I55" s="309">
        <f t="shared" si="33"/>
        <v>0</v>
      </c>
      <c r="J55" s="308">
        <f t="shared" si="34"/>
        <v>0</v>
      </c>
      <c r="K55" s="309">
        <f t="shared" si="35"/>
        <v>100</v>
      </c>
      <c r="L55" s="133"/>
      <c r="M55" s="94"/>
      <c r="N55" s="94"/>
      <c r="O55" s="94"/>
      <c r="P55" s="94"/>
      <c r="Q55" s="94"/>
      <c r="R55" s="94"/>
      <c r="S55" s="159"/>
      <c r="T55" s="133"/>
      <c r="U55" s="94"/>
      <c r="V55" s="94"/>
      <c r="W55" s="94"/>
      <c r="X55" s="94"/>
      <c r="Y55" s="94"/>
      <c r="Z55" s="94"/>
      <c r="AA55" s="95"/>
      <c r="AB55" s="160">
        <v>20</v>
      </c>
      <c r="AC55" s="94">
        <v>30</v>
      </c>
      <c r="AD55" s="94"/>
      <c r="AE55" s="94"/>
      <c r="AF55" s="94"/>
      <c r="AG55" s="94">
        <v>50</v>
      </c>
      <c r="AH55" s="56" t="s">
        <v>32</v>
      </c>
      <c r="AI55" s="95">
        <v>4</v>
      </c>
      <c r="AJ55" s="160">
        <v>20</v>
      </c>
      <c r="AK55" s="94">
        <v>30</v>
      </c>
      <c r="AL55" s="94"/>
      <c r="AM55" s="94"/>
      <c r="AN55" s="56"/>
      <c r="AO55" s="94">
        <v>50</v>
      </c>
      <c r="AP55" s="56" t="s">
        <v>32</v>
      </c>
      <c r="AQ55" s="161">
        <v>4</v>
      </c>
      <c r="AR55" s="20"/>
    </row>
    <row r="56" spans="1:44" s="21" customFormat="1" ht="40.15" customHeight="1" x14ac:dyDescent="0.35">
      <c r="A56" s="156">
        <v>7</v>
      </c>
      <c r="B56" s="157" t="s">
        <v>73</v>
      </c>
      <c r="C56" s="82">
        <f t="shared" si="28"/>
        <v>200</v>
      </c>
      <c r="D56" s="122">
        <f t="shared" si="13"/>
        <v>100</v>
      </c>
      <c r="E56" s="82">
        <f t="shared" si="29"/>
        <v>8</v>
      </c>
      <c r="F56" s="309">
        <f t="shared" si="30"/>
        <v>40</v>
      </c>
      <c r="G56" s="309">
        <f t="shared" si="31"/>
        <v>60</v>
      </c>
      <c r="H56" s="309">
        <f t="shared" si="32"/>
        <v>0</v>
      </c>
      <c r="I56" s="309">
        <f t="shared" si="33"/>
        <v>0</v>
      </c>
      <c r="J56" s="308">
        <f t="shared" si="34"/>
        <v>0</v>
      </c>
      <c r="K56" s="309">
        <f t="shared" si="35"/>
        <v>100</v>
      </c>
      <c r="L56" s="133"/>
      <c r="M56" s="94"/>
      <c r="N56" s="94"/>
      <c r="O56" s="94"/>
      <c r="P56" s="94"/>
      <c r="Q56" s="94"/>
      <c r="R56" s="94"/>
      <c r="S56" s="159"/>
      <c r="T56" s="133"/>
      <c r="U56" s="94"/>
      <c r="V56" s="94"/>
      <c r="W56" s="94"/>
      <c r="X56" s="94"/>
      <c r="Y56" s="94"/>
      <c r="Z56" s="94"/>
      <c r="AA56" s="95"/>
      <c r="AB56" s="160">
        <v>20</v>
      </c>
      <c r="AC56" s="94">
        <v>30</v>
      </c>
      <c r="AD56" s="94"/>
      <c r="AE56" s="94"/>
      <c r="AF56" s="94"/>
      <c r="AG56" s="94">
        <v>50</v>
      </c>
      <c r="AH56" s="56" t="s">
        <v>32</v>
      </c>
      <c r="AI56" s="95">
        <v>4</v>
      </c>
      <c r="AJ56" s="160">
        <v>20</v>
      </c>
      <c r="AK56" s="94">
        <v>30</v>
      </c>
      <c r="AL56" s="94"/>
      <c r="AM56" s="94"/>
      <c r="AN56" s="56"/>
      <c r="AO56" s="94">
        <v>50</v>
      </c>
      <c r="AP56" s="94" t="s">
        <v>30</v>
      </c>
      <c r="AQ56" s="161">
        <v>4</v>
      </c>
      <c r="AR56" s="20"/>
    </row>
    <row r="57" spans="1:44" s="21" customFormat="1" ht="40.15" customHeight="1" x14ac:dyDescent="0.35">
      <c r="A57" s="156">
        <v>8</v>
      </c>
      <c r="B57" s="157" t="s">
        <v>74</v>
      </c>
      <c r="C57" s="82">
        <f t="shared" si="28"/>
        <v>75</v>
      </c>
      <c r="D57" s="122">
        <f t="shared" si="13"/>
        <v>40</v>
      </c>
      <c r="E57" s="82">
        <f t="shared" si="29"/>
        <v>3</v>
      </c>
      <c r="F57" s="309">
        <f t="shared" si="30"/>
        <v>20</v>
      </c>
      <c r="G57" s="309">
        <f t="shared" si="31"/>
        <v>0</v>
      </c>
      <c r="H57" s="309">
        <f t="shared" si="32"/>
        <v>0</v>
      </c>
      <c r="I57" s="309">
        <f t="shared" si="33"/>
        <v>0</v>
      </c>
      <c r="J57" s="308">
        <f t="shared" si="34"/>
        <v>20</v>
      </c>
      <c r="K57" s="309">
        <f t="shared" si="35"/>
        <v>35</v>
      </c>
      <c r="L57" s="133"/>
      <c r="M57" s="94"/>
      <c r="N57" s="94"/>
      <c r="O57" s="94"/>
      <c r="P57" s="94"/>
      <c r="Q57" s="94"/>
      <c r="R57" s="94"/>
      <c r="S57" s="159"/>
      <c r="T57" s="133"/>
      <c r="U57" s="94"/>
      <c r="V57" s="94"/>
      <c r="W57" s="94"/>
      <c r="X57" s="94"/>
      <c r="Y57" s="94"/>
      <c r="Z57" s="94"/>
      <c r="AA57" s="95"/>
      <c r="AB57" s="160"/>
      <c r="AC57" s="94"/>
      <c r="AD57" s="94"/>
      <c r="AE57" s="94"/>
      <c r="AF57" s="94"/>
      <c r="AG57" s="94"/>
      <c r="AH57" s="94"/>
      <c r="AI57" s="95"/>
      <c r="AJ57" s="160">
        <v>20</v>
      </c>
      <c r="AK57" s="94"/>
      <c r="AL57" s="94"/>
      <c r="AM57" s="94"/>
      <c r="AN57" s="56">
        <v>20</v>
      </c>
      <c r="AO57" s="94">
        <v>35</v>
      </c>
      <c r="AP57" s="56" t="s">
        <v>32</v>
      </c>
      <c r="AQ57" s="161">
        <v>3</v>
      </c>
      <c r="AR57" s="20"/>
    </row>
    <row r="58" spans="1:44" s="21" customFormat="1" ht="40.15" customHeight="1" x14ac:dyDescent="0.35">
      <c r="A58" s="131">
        <v>9</v>
      </c>
      <c r="B58" s="132" t="s">
        <v>75</v>
      </c>
      <c r="C58" s="82">
        <f t="shared" si="28"/>
        <v>75</v>
      </c>
      <c r="D58" s="122">
        <f t="shared" si="13"/>
        <v>40</v>
      </c>
      <c r="E58" s="82">
        <f t="shared" si="29"/>
        <v>3</v>
      </c>
      <c r="F58" s="309">
        <f t="shared" si="30"/>
        <v>20</v>
      </c>
      <c r="G58" s="309">
        <f t="shared" si="31"/>
        <v>20</v>
      </c>
      <c r="H58" s="309">
        <f t="shared" si="32"/>
        <v>0</v>
      </c>
      <c r="I58" s="309">
        <f t="shared" si="33"/>
        <v>0</v>
      </c>
      <c r="J58" s="308">
        <f t="shared" si="34"/>
        <v>0</v>
      </c>
      <c r="K58" s="309">
        <f t="shared" si="35"/>
        <v>35</v>
      </c>
      <c r="L58" s="133"/>
      <c r="M58" s="94"/>
      <c r="N58" s="94"/>
      <c r="O58" s="94"/>
      <c r="P58" s="94"/>
      <c r="Q58" s="94"/>
      <c r="R58" s="94"/>
      <c r="S58" s="134"/>
      <c r="T58" s="135"/>
      <c r="U58" s="136"/>
      <c r="V58" s="136"/>
      <c r="W58" s="136"/>
      <c r="X58" s="94"/>
      <c r="Y58" s="136"/>
      <c r="Z58" s="136"/>
      <c r="AA58" s="137"/>
      <c r="AB58" s="138">
        <v>20</v>
      </c>
      <c r="AC58" s="136">
        <v>20</v>
      </c>
      <c r="AD58" s="136"/>
      <c r="AE58" s="136"/>
      <c r="AF58" s="94"/>
      <c r="AG58" s="136">
        <v>35</v>
      </c>
      <c r="AH58" s="136" t="s">
        <v>32</v>
      </c>
      <c r="AI58" s="137">
        <v>3</v>
      </c>
      <c r="AJ58" s="138"/>
      <c r="AK58" s="136"/>
      <c r="AL58" s="136"/>
      <c r="AM58" s="136"/>
      <c r="AN58" s="56"/>
      <c r="AO58" s="136"/>
      <c r="AP58" s="56"/>
      <c r="AQ58" s="139"/>
      <c r="AR58" s="20"/>
    </row>
    <row r="59" spans="1:44" s="21" customFormat="1" ht="40.15" customHeight="1" x14ac:dyDescent="0.35">
      <c r="A59" s="141">
        <v>10</v>
      </c>
      <c r="B59" s="142" t="s">
        <v>76</v>
      </c>
      <c r="C59" s="82">
        <f t="shared" si="28"/>
        <v>75</v>
      </c>
      <c r="D59" s="122">
        <f t="shared" si="13"/>
        <v>40</v>
      </c>
      <c r="E59" s="82">
        <f t="shared" si="29"/>
        <v>3</v>
      </c>
      <c r="F59" s="309">
        <f t="shared" si="30"/>
        <v>20</v>
      </c>
      <c r="G59" s="309">
        <f t="shared" si="31"/>
        <v>20</v>
      </c>
      <c r="H59" s="309">
        <f t="shared" si="32"/>
        <v>0</v>
      </c>
      <c r="I59" s="309">
        <f t="shared" si="33"/>
        <v>0</v>
      </c>
      <c r="J59" s="308">
        <f t="shared" si="34"/>
        <v>0</v>
      </c>
      <c r="K59" s="309">
        <f t="shared" si="35"/>
        <v>35</v>
      </c>
      <c r="L59" s="143"/>
      <c r="M59" s="140"/>
      <c r="N59" s="140"/>
      <c r="O59" s="140"/>
      <c r="P59" s="140"/>
      <c r="Q59" s="140"/>
      <c r="R59" s="140"/>
      <c r="S59" s="144"/>
      <c r="T59" s="145"/>
      <c r="U59" s="146"/>
      <c r="V59" s="146"/>
      <c r="W59" s="146"/>
      <c r="X59" s="140"/>
      <c r="Y59" s="146"/>
      <c r="Z59" s="146"/>
      <c r="AA59" s="147"/>
      <c r="AB59" s="148"/>
      <c r="AC59" s="146"/>
      <c r="AD59" s="146"/>
      <c r="AE59" s="146"/>
      <c r="AF59" s="140"/>
      <c r="AG59" s="146"/>
      <c r="AH59" s="146"/>
      <c r="AI59" s="147"/>
      <c r="AJ59" s="148">
        <v>20</v>
      </c>
      <c r="AK59" s="146">
        <v>20</v>
      </c>
      <c r="AL59" s="146"/>
      <c r="AM59" s="146"/>
      <c r="AN59" s="69"/>
      <c r="AO59" s="146">
        <v>35</v>
      </c>
      <c r="AP59" s="56" t="s">
        <v>32</v>
      </c>
      <c r="AQ59" s="149">
        <v>3</v>
      </c>
      <c r="AR59" s="20"/>
    </row>
    <row r="60" spans="1:44" s="21" customFormat="1" ht="40.15" customHeight="1" x14ac:dyDescent="0.35">
      <c r="A60" s="40" t="s">
        <v>77</v>
      </c>
      <c r="B60" s="291" t="s">
        <v>78</v>
      </c>
      <c r="C60" s="297">
        <f t="shared" ref="C60:M60" si="36">SUM(C61:C63)</f>
        <v>400</v>
      </c>
      <c r="D60" s="297">
        <f t="shared" si="36"/>
        <v>0</v>
      </c>
      <c r="E60" s="297">
        <f t="shared" si="36"/>
        <v>15</v>
      </c>
      <c r="F60" s="297">
        <f t="shared" si="36"/>
        <v>0</v>
      </c>
      <c r="G60" s="297">
        <f t="shared" si="36"/>
        <v>0</v>
      </c>
      <c r="H60" s="297">
        <f t="shared" si="36"/>
        <v>400</v>
      </c>
      <c r="I60" s="297">
        <f t="shared" si="36"/>
        <v>0</v>
      </c>
      <c r="J60" s="297">
        <f t="shared" si="36"/>
        <v>0</v>
      </c>
      <c r="K60" s="297">
        <f t="shared" si="36"/>
        <v>0</v>
      </c>
      <c r="L60" s="316">
        <f t="shared" si="36"/>
        <v>0</v>
      </c>
      <c r="M60" s="297">
        <f t="shared" si="36"/>
        <v>0</v>
      </c>
      <c r="N60" s="317">
        <f>SUM(N61:O63)</f>
        <v>30</v>
      </c>
      <c r="O60" s="317">
        <f>SUM(O61:O63)</f>
        <v>0</v>
      </c>
      <c r="P60" s="317">
        <f>SUM(P61:P63)</f>
        <v>0</v>
      </c>
      <c r="Q60" s="317">
        <f>SUM(Q61:Q63)</f>
        <v>0</v>
      </c>
      <c r="R60" s="317">
        <f>COUNTIF(R61:R63,"E")</f>
        <v>0</v>
      </c>
      <c r="S60" s="318">
        <f t="shared" ref="S60:Y60" si="37">SUM(S61:S63)</f>
        <v>1</v>
      </c>
      <c r="T60" s="319">
        <f t="shared" si="37"/>
        <v>0</v>
      </c>
      <c r="U60" s="317">
        <f t="shared" si="37"/>
        <v>0</v>
      </c>
      <c r="V60" s="317">
        <f t="shared" si="37"/>
        <v>170</v>
      </c>
      <c r="W60" s="317">
        <f t="shared" si="37"/>
        <v>0</v>
      </c>
      <c r="X60" s="317">
        <f t="shared" si="37"/>
        <v>0</v>
      </c>
      <c r="Y60" s="317">
        <f t="shared" si="37"/>
        <v>0</v>
      </c>
      <c r="Z60" s="317">
        <f>COUNTIF(Z61:Z63,"E")</f>
        <v>0</v>
      </c>
      <c r="AA60" s="320">
        <f>SUM(AA61:AA63)</f>
        <v>6</v>
      </c>
      <c r="AB60" s="321">
        <f>SUM(AB61:AB63)</f>
        <v>0</v>
      </c>
      <c r="AC60" s="317">
        <f>SUM(AC61:AC63)</f>
        <v>0</v>
      </c>
      <c r="AD60" s="317">
        <f>SUM(AD61:AE63)</f>
        <v>100</v>
      </c>
      <c r="AE60" s="317">
        <f>SUM(AE61:AE63)</f>
        <v>0</v>
      </c>
      <c r="AF60" s="317">
        <f>SUM(AF61:AF63)</f>
        <v>0</v>
      </c>
      <c r="AG60" s="317">
        <f>SUM(AG61:AG63)</f>
        <v>0</v>
      </c>
      <c r="AH60" s="317">
        <f>COUNTIF(AH61:AH63,"E")</f>
        <v>0</v>
      </c>
      <c r="AI60" s="320">
        <f t="shared" ref="AI60:AO60" si="38">SUM(AI61:AI63)</f>
        <v>4</v>
      </c>
      <c r="AJ60" s="321">
        <f t="shared" si="38"/>
        <v>0</v>
      </c>
      <c r="AK60" s="317">
        <f t="shared" si="38"/>
        <v>0</v>
      </c>
      <c r="AL60" s="317">
        <f t="shared" si="38"/>
        <v>100</v>
      </c>
      <c r="AM60" s="317">
        <f t="shared" si="38"/>
        <v>0</v>
      </c>
      <c r="AN60" s="309">
        <f t="shared" si="38"/>
        <v>0</v>
      </c>
      <c r="AO60" s="317">
        <f t="shared" si="38"/>
        <v>0</v>
      </c>
      <c r="AP60" s="297">
        <f>COUNTIF(AP61:AP63,"E")</f>
        <v>0</v>
      </c>
      <c r="AQ60" s="297">
        <f>SUM(AQ61:AQ63)</f>
        <v>4</v>
      </c>
      <c r="AR60" s="20"/>
    </row>
    <row r="61" spans="1:44" s="86" customFormat="1" ht="40.15" customHeight="1" x14ac:dyDescent="0.4">
      <c r="A61" s="162">
        <v>1</v>
      </c>
      <c r="B61" s="295" t="s">
        <v>79</v>
      </c>
      <c r="C61" s="24">
        <f>SUM(F61:J61)</f>
        <v>30</v>
      </c>
      <c r="D61" s="24">
        <f>SUM(F61:K61)-H61-K61</f>
        <v>0</v>
      </c>
      <c r="E61" s="24">
        <f>SUM(S61,AA61,AI61,AQ61)</f>
        <v>1</v>
      </c>
      <c r="F61" s="297">
        <f t="shared" ref="F61:I63" si="39">SUM(L61,T61,AB61,AJ61)</f>
        <v>0</v>
      </c>
      <c r="G61" s="297">
        <f t="shared" si="39"/>
        <v>0</v>
      </c>
      <c r="H61" s="297">
        <f t="shared" si="39"/>
        <v>30</v>
      </c>
      <c r="I61" s="297">
        <f t="shared" si="39"/>
        <v>0</v>
      </c>
      <c r="J61" s="297">
        <f>SUM(Q61,Z61,AG61,AO61)</f>
        <v>0</v>
      </c>
      <c r="K61" s="297">
        <f>SUM(Q61)</f>
        <v>0</v>
      </c>
      <c r="L61" s="123"/>
      <c r="M61" s="124"/>
      <c r="N61" s="124">
        <v>30</v>
      </c>
      <c r="O61" s="124"/>
      <c r="P61" s="124"/>
      <c r="Q61" s="124"/>
      <c r="R61" s="56" t="s">
        <v>32</v>
      </c>
      <c r="S61" s="125">
        <v>1</v>
      </c>
      <c r="T61" s="126"/>
      <c r="U61" s="127"/>
      <c r="V61" s="124"/>
      <c r="W61" s="127"/>
      <c r="X61" s="124"/>
      <c r="Y61" s="127"/>
      <c r="Z61" s="127"/>
      <c r="AA61" s="128"/>
      <c r="AB61" s="129"/>
      <c r="AC61" s="127"/>
      <c r="AD61" s="127"/>
      <c r="AE61" s="127"/>
      <c r="AF61" s="124"/>
      <c r="AG61" s="127"/>
      <c r="AH61" s="127"/>
      <c r="AI61" s="128"/>
      <c r="AJ61" s="129"/>
      <c r="AK61" s="127"/>
      <c r="AL61" s="127"/>
      <c r="AM61" s="127"/>
      <c r="AN61" s="47"/>
      <c r="AO61" s="127"/>
      <c r="AP61" s="163"/>
      <c r="AQ61" s="164"/>
      <c r="AR61" s="53"/>
    </row>
    <row r="62" spans="1:44" s="86" customFormat="1" ht="40.15" customHeight="1" x14ac:dyDescent="0.4">
      <c r="A62" s="165">
        <v>2</v>
      </c>
      <c r="B62" s="296" t="s">
        <v>80</v>
      </c>
      <c r="C62" s="24">
        <f>SUM(F62:J62)</f>
        <v>170</v>
      </c>
      <c r="D62" s="24">
        <f>SUM(F62:K62)-H62-K62</f>
        <v>0</v>
      </c>
      <c r="E62" s="24">
        <f>SUM(S62,AA62,AI62,AQ62)</f>
        <v>6</v>
      </c>
      <c r="F62" s="297">
        <f t="shared" si="39"/>
        <v>0</v>
      </c>
      <c r="G62" s="297">
        <f t="shared" si="39"/>
        <v>0</v>
      </c>
      <c r="H62" s="297">
        <f t="shared" si="39"/>
        <v>170</v>
      </c>
      <c r="I62" s="297">
        <f t="shared" si="39"/>
        <v>0</v>
      </c>
      <c r="J62" s="297">
        <f>SUM(Q62,Z62,AG62,AO62)</f>
        <v>0</v>
      </c>
      <c r="K62" s="297">
        <f>SUM(Q62)</f>
        <v>0</v>
      </c>
      <c r="L62" s="123"/>
      <c r="M62" s="124"/>
      <c r="N62" s="124"/>
      <c r="O62" s="124"/>
      <c r="P62" s="124"/>
      <c r="Q62" s="124"/>
      <c r="R62" s="124"/>
      <c r="S62" s="125"/>
      <c r="T62" s="126"/>
      <c r="U62" s="127"/>
      <c r="V62" s="124">
        <v>170</v>
      </c>
      <c r="W62" s="127"/>
      <c r="X62" s="124"/>
      <c r="Y62" s="127"/>
      <c r="Z62" s="56" t="s">
        <v>32</v>
      </c>
      <c r="AA62" s="128">
        <v>6</v>
      </c>
      <c r="AB62" s="166"/>
      <c r="AC62" s="167"/>
      <c r="AD62" s="167"/>
      <c r="AE62" s="167"/>
      <c r="AF62" s="168"/>
      <c r="AG62" s="167"/>
      <c r="AH62" s="167"/>
      <c r="AI62" s="169"/>
      <c r="AJ62" s="166"/>
      <c r="AK62" s="167"/>
      <c r="AL62" s="167"/>
      <c r="AM62" s="167"/>
      <c r="AN62" s="83"/>
      <c r="AO62" s="167"/>
      <c r="AP62" s="170"/>
      <c r="AQ62" s="171"/>
      <c r="AR62" s="53"/>
    </row>
    <row r="63" spans="1:44" s="21" customFormat="1" ht="40.15" customHeight="1" x14ac:dyDescent="0.35">
      <c r="A63" s="172">
        <v>3</v>
      </c>
      <c r="B63" s="173" t="s">
        <v>81</v>
      </c>
      <c r="C63" s="24">
        <f>SUM(F63:J63)</f>
        <v>200</v>
      </c>
      <c r="D63" s="24">
        <f>SUM(F63:K63)-H63-K63</f>
        <v>0</v>
      </c>
      <c r="E63" s="24">
        <f>SUM(S63,AA63,AI63,AQ63)</f>
        <v>8</v>
      </c>
      <c r="F63" s="297">
        <f t="shared" si="39"/>
        <v>0</v>
      </c>
      <c r="G63" s="297">
        <f t="shared" si="39"/>
        <v>0</v>
      </c>
      <c r="H63" s="297">
        <f t="shared" si="39"/>
        <v>200</v>
      </c>
      <c r="I63" s="297">
        <f t="shared" si="39"/>
        <v>0</v>
      </c>
      <c r="J63" s="297">
        <f>SUM(Q63,Z63,AG63,AO63)</f>
        <v>0</v>
      </c>
      <c r="K63" s="297">
        <f>SUM(Q63)</f>
        <v>0</v>
      </c>
      <c r="L63" s="143"/>
      <c r="M63" s="140"/>
      <c r="N63" s="140"/>
      <c r="O63" s="140"/>
      <c r="P63" s="140"/>
      <c r="Q63" s="140"/>
      <c r="R63" s="140"/>
      <c r="S63" s="144"/>
      <c r="T63" s="126"/>
      <c r="U63" s="127"/>
      <c r="V63" s="124"/>
      <c r="W63" s="127"/>
      <c r="X63" s="124"/>
      <c r="Y63" s="127"/>
      <c r="Z63" s="127"/>
      <c r="AA63" s="128"/>
      <c r="AB63" s="148"/>
      <c r="AC63" s="146"/>
      <c r="AD63" s="146">
        <v>100</v>
      </c>
      <c r="AE63" s="146"/>
      <c r="AF63" s="140"/>
      <c r="AG63" s="146"/>
      <c r="AH63" s="56" t="s">
        <v>32</v>
      </c>
      <c r="AI63" s="147">
        <v>4</v>
      </c>
      <c r="AJ63" s="148"/>
      <c r="AK63" s="146"/>
      <c r="AL63" s="140">
        <v>100</v>
      </c>
      <c r="AM63" s="146"/>
      <c r="AN63" s="69"/>
      <c r="AO63" s="146"/>
      <c r="AP63" s="56" t="s">
        <v>32</v>
      </c>
      <c r="AQ63" s="174">
        <v>4</v>
      </c>
      <c r="AR63" s="20"/>
    </row>
    <row r="64" spans="1:44" s="90" customFormat="1" ht="40.15" customHeight="1" x14ac:dyDescent="0.35">
      <c r="A64" s="101" t="s">
        <v>82</v>
      </c>
      <c r="B64" s="292" t="s">
        <v>83</v>
      </c>
      <c r="C64" s="297">
        <f>SUM(F64:K64)</f>
        <v>50</v>
      </c>
      <c r="D64" s="294">
        <f>SUM(D65:D65)</f>
        <v>40</v>
      </c>
      <c r="E64" s="294">
        <f>SUM(E65:E65)</f>
        <v>2</v>
      </c>
      <c r="F64" s="294">
        <f>SUM(F65:F65)</f>
        <v>0</v>
      </c>
      <c r="G64" s="294">
        <f>SUM(G65:G65)</f>
        <v>0</v>
      </c>
      <c r="H64" s="294">
        <v>0</v>
      </c>
      <c r="I64" s="294">
        <f>SUM(I65:I65)</f>
        <v>40</v>
      </c>
      <c r="J64" s="294">
        <f>SUM(R65)</f>
        <v>0</v>
      </c>
      <c r="K64" s="294">
        <f>SUM(AG64,AO64)</f>
        <v>10</v>
      </c>
      <c r="L64" s="322">
        <f t="shared" ref="L64:Q64" si="40">SUM(L65:L65)</f>
        <v>0</v>
      </c>
      <c r="M64" s="294">
        <f t="shared" si="40"/>
        <v>0</v>
      </c>
      <c r="N64" s="294">
        <f t="shared" si="40"/>
        <v>0</v>
      </c>
      <c r="O64" s="309">
        <f t="shared" si="40"/>
        <v>0</v>
      </c>
      <c r="P64" s="309">
        <f t="shared" si="40"/>
        <v>0</v>
      </c>
      <c r="Q64" s="309">
        <f t="shared" si="40"/>
        <v>0</v>
      </c>
      <c r="R64" s="309">
        <f>COUNTIF(R65:R65,"E")</f>
        <v>0</v>
      </c>
      <c r="S64" s="323">
        <f t="shared" ref="S64:Y64" si="41">SUM(S65:S65)</f>
        <v>0</v>
      </c>
      <c r="T64" s="324">
        <f t="shared" si="41"/>
        <v>0</v>
      </c>
      <c r="U64" s="309">
        <f t="shared" si="41"/>
        <v>0</v>
      </c>
      <c r="V64" s="309">
        <f t="shared" si="41"/>
        <v>0</v>
      </c>
      <c r="W64" s="309">
        <f t="shared" si="41"/>
        <v>0</v>
      </c>
      <c r="X64" s="309">
        <f t="shared" si="41"/>
        <v>0</v>
      </c>
      <c r="Y64" s="309">
        <f t="shared" si="41"/>
        <v>0</v>
      </c>
      <c r="Z64" s="309">
        <f>COUNTIF(Z65:Z65,"E")</f>
        <v>0</v>
      </c>
      <c r="AA64" s="325">
        <f t="shared" ref="AA64:AG64" si="42">SUM(AA65:AA65)</f>
        <v>0</v>
      </c>
      <c r="AB64" s="326">
        <f t="shared" si="42"/>
        <v>0</v>
      </c>
      <c r="AC64" s="309">
        <f t="shared" si="42"/>
        <v>0</v>
      </c>
      <c r="AD64" s="309">
        <f t="shared" si="42"/>
        <v>0</v>
      </c>
      <c r="AE64" s="309">
        <f t="shared" si="42"/>
        <v>20</v>
      </c>
      <c r="AF64" s="309">
        <f t="shared" si="42"/>
        <v>0</v>
      </c>
      <c r="AG64" s="309">
        <f t="shared" si="42"/>
        <v>5</v>
      </c>
      <c r="AH64" s="309">
        <f>COUNTIF(AH65:AH65,"E")</f>
        <v>0</v>
      </c>
      <c r="AI64" s="325">
        <f t="shared" ref="AI64:AO64" si="43">SUM(AI65:AI65)</f>
        <v>1</v>
      </c>
      <c r="AJ64" s="326">
        <f t="shared" si="43"/>
        <v>0</v>
      </c>
      <c r="AK64" s="309">
        <f t="shared" si="43"/>
        <v>0</v>
      </c>
      <c r="AL64" s="309">
        <f t="shared" si="43"/>
        <v>0</v>
      </c>
      <c r="AM64" s="309">
        <f t="shared" si="43"/>
        <v>20</v>
      </c>
      <c r="AN64" s="309">
        <f t="shared" si="43"/>
        <v>0</v>
      </c>
      <c r="AO64" s="309">
        <f t="shared" si="43"/>
        <v>5</v>
      </c>
      <c r="AP64" s="294">
        <f>COUNTIF(AP65:AP65,"E")</f>
        <v>0</v>
      </c>
      <c r="AQ64" s="294">
        <f>SUM(AQ65:AQ65)</f>
        <v>1</v>
      </c>
      <c r="AR64" s="89"/>
    </row>
    <row r="65" spans="1:44" s="112" customFormat="1" ht="40.15" customHeight="1" x14ac:dyDescent="0.4">
      <c r="A65" s="175">
        <v>1</v>
      </c>
      <c r="B65" s="176" t="s">
        <v>84</v>
      </c>
      <c r="C65" s="82">
        <f>SUM(F65:K65)</f>
        <v>50</v>
      </c>
      <c r="D65" s="82">
        <f>SUM(F65:K65)-H65-K65</f>
        <v>40</v>
      </c>
      <c r="E65" s="82">
        <f>SUM(AI64,AQ64)</f>
        <v>2</v>
      </c>
      <c r="F65" s="294">
        <f>SUM(L65)</f>
        <v>0</v>
      </c>
      <c r="G65" s="294">
        <f>SUM(M65)</f>
        <v>0</v>
      </c>
      <c r="H65" s="294">
        <f>SUM(N65)</f>
        <v>0</v>
      </c>
      <c r="I65" s="294">
        <f>SUM(AE65,AM65)</f>
        <v>40</v>
      </c>
      <c r="J65" s="294">
        <f>SUM(R65)</f>
        <v>0</v>
      </c>
      <c r="K65" s="294">
        <f>SUM(AG65,AO65)</f>
        <v>10</v>
      </c>
      <c r="L65" s="177"/>
      <c r="M65" s="83"/>
      <c r="N65" s="83"/>
      <c r="O65" s="83"/>
      <c r="P65" s="83"/>
      <c r="Q65" s="83"/>
      <c r="R65" s="83"/>
      <c r="S65" s="178"/>
      <c r="T65" s="179"/>
      <c r="U65" s="180"/>
      <c r="V65" s="180"/>
      <c r="W65" s="180"/>
      <c r="X65" s="180"/>
      <c r="Y65" s="180"/>
      <c r="Z65" s="180"/>
      <c r="AA65" s="181"/>
      <c r="AB65" s="179"/>
      <c r="AC65" s="180"/>
      <c r="AD65" s="180"/>
      <c r="AE65" s="180">
        <v>20</v>
      </c>
      <c r="AF65" s="180"/>
      <c r="AG65" s="180">
        <v>5</v>
      </c>
      <c r="AH65" s="180" t="s">
        <v>32</v>
      </c>
      <c r="AI65" s="181">
        <v>1</v>
      </c>
      <c r="AJ65" s="179"/>
      <c r="AK65" s="180"/>
      <c r="AL65" s="180"/>
      <c r="AM65" s="180">
        <v>20</v>
      </c>
      <c r="AN65" s="180"/>
      <c r="AO65" s="180">
        <v>5</v>
      </c>
      <c r="AP65" s="180" t="s">
        <v>32</v>
      </c>
      <c r="AQ65" s="182">
        <v>1</v>
      </c>
      <c r="AR65" s="111"/>
    </row>
    <row r="66" spans="1:44" s="21" customFormat="1" ht="40.15" customHeight="1" x14ac:dyDescent="0.4">
      <c r="A66" s="183"/>
      <c r="B66" s="184" t="s">
        <v>85</v>
      </c>
      <c r="C66" s="45">
        <v>2</v>
      </c>
      <c r="D66" s="45">
        <v>2</v>
      </c>
      <c r="E66" s="45"/>
      <c r="F66" s="402">
        <v>2</v>
      </c>
      <c r="G66" s="402"/>
      <c r="H66" s="402"/>
      <c r="I66" s="402"/>
      <c r="J66" s="402"/>
      <c r="K66" s="402"/>
      <c r="L66" s="403">
        <v>2</v>
      </c>
      <c r="M66" s="403"/>
      <c r="N66" s="403"/>
      <c r="O66" s="403"/>
      <c r="P66" s="403"/>
      <c r="Q66" s="403"/>
      <c r="R66" s="403"/>
      <c r="S66" s="403"/>
      <c r="T66" s="185"/>
      <c r="U66" s="185"/>
      <c r="V66" s="186"/>
      <c r="W66" s="186"/>
      <c r="X66" s="187"/>
      <c r="Y66" s="186"/>
      <c r="Z66" s="398"/>
      <c r="AA66" s="398"/>
      <c r="AB66" s="398"/>
      <c r="AC66" s="398"/>
      <c r="AD66" s="186"/>
      <c r="AE66" s="186"/>
      <c r="AF66" s="187"/>
      <c r="AG66" s="186"/>
      <c r="AH66" s="398"/>
      <c r="AI66" s="398"/>
      <c r="AJ66" s="398"/>
      <c r="AK66" s="398"/>
      <c r="AL66" s="186"/>
      <c r="AM66" s="186"/>
      <c r="AN66" s="188"/>
      <c r="AO66" s="186"/>
      <c r="AP66" s="398"/>
      <c r="AQ66" s="398"/>
      <c r="AR66" s="189"/>
    </row>
    <row r="67" spans="1:44" s="21" customFormat="1" ht="40.15" customHeight="1" x14ac:dyDescent="0.4">
      <c r="A67" s="183"/>
      <c r="B67" s="190" t="s">
        <v>86</v>
      </c>
      <c r="C67" s="19">
        <v>4</v>
      </c>
      <c r="D67" s="19">
        <v>4</v>
      </c>
      <c r="E67" s="19"/>
      <c r="F67" s="393">
        <v>4</v>
      </c>
      <c r="G67" s="393"/>
      <c r="H67" s="393"/>
      <c r="I67" s="393"/>
      <c r="J67" s="393"/>
      <c r="K67" s="393"/>
      <c r="L67" s="400">
        <v>4</v>
      </c>
      <c r="M67" s="400"/>
      <c r="N67" s="400"/>
      <c r="O67" s="400"/>
      <c r="P67" s="400"/>
      <c r="Q67" s="400"/>
      <c r="R67" s="400"/>
      <c r="S67" s="400"/>
      <c r="T67" s="185"/>
      <c r="U67" s="185"/>
      <c r="V67" s="186"/>
      <c r="W67" s="186"/>
      <c r="X67" s="187"/>
      <c r="Y67" s="186"/>
      <c r="Z67" s="185"/>
      <c r="AA67" s="185"/>
      <c r="AB67" s="185"/>
      <c r="AC67" s="185"/>
      <c r="AD67" s="186"/>
      <c r="AE67" s="186"/>
      <c r="AF67" s="187"/>
      <c r="AG67" s="186"/>
      <c r="AH67" s="185"/>
      <c r="AI67" s="185"/>
      <c r="AJ67" s="185"/>
      <c r="AK67" s="185"/>
      <c r="AL67" s="186"/>
      <c r="AM67" s="186"/>
      <c r="AN67" s="188"/>
      <c r="AO67" s="186"/>
      <c r="AP67" s="185"/>
      <c r="AQ67" s="185"/>
      <c r="AR67" s="189"/>
    </row>
    <row r="68" spans="1:44" s="21" customFormat="1" ht="7.5" customHeight="1" x14ac:dyDescent="0.4">
      <c r="A68" s="192"/>
      <c r="B68" s="193"/>
      <c r="C68" s="194"/>
      <c r="D68" s="194"/>
      <c r="E68" s="194"/>
      <c r="F68" s="194"/>
      <c r="G68" s="194"/>
      <c r="H68" s="194"/>
      <c r="I68" s="194"/>
      <c r="J68" s="194"/>
      <c r="K68" s="194"/>
      <c r="L68" s="195"/>
      <c r="M68" s="195"/>
      <c r="N68" s="195"/>
      <c r="O68" s="195"/>
      <c r="P68" s="195"/>
      <c r="Q68" s="195"/>
      <c r="R68" s="195"/>
      <c r="S68" s="196"/>
      <c r="T68" s="196"/>
      <c r="U68" s="196"/>
      <c r="V68" s="196"/>
      <c r="W68" s="196"/>
      <c r="X68" s="195"/>
      <c r="Y68" s="196"/>
      <c r="Z68" s="196"/>
      <c r="AA68" s="196"/>
      <c r="AB68" s="196"/>
      <c r="AC68" s="196"/>
      <c r="AD68" s="196"/>
      <c r="AE68" s="196"/>
      <c r="AF68" s="195"/>
      <c r="AG68" s="196"/>
      <c r="AH68" s="196"/>
      <c r="AI68" s="196"/>
      <c r="AJ68" s="196"/>
      <c r="AK68" s="196"/>
      <c r="AL68" s="196"/>
      <c r="AM68" s="196"/>
      <c r="AN68" s="197"/>
      <c r="AO68" s="196"/>
      <c r="AP68" s="196"/>
      <c r="AQ68" s="196"/>
      <c r="AR68" s="198"/>
    </row>
    <row r="69" spans="1:44" s="21" customFormat="1" ht="28.5" customHeight="1" x14ac:dyDescent="0.35">
      <c r="A69" s="192"/>
      <c r="B69" s="410" t="s">
        <v>87</v>
      </c>
      <c r="C69" s="412" t="s">
        <v>12</v>
      </c>
      <c r="D69" s="412" t="s">
        <v>13</v>
      </c>
      <c r="E69" s="412" t="s">
        <v>14</v>
      </c>
      <c r="F69" s="393" t="s">
        <v>15</v>
      </c>
      <c r="G69" s="393"/>
      <c r="H69" s="393"/>
      <c r="I69" s="393"/>
      <c r="J69" s="393"/>
      <c r="K69" s="393"/>
      <c r="L69" s="401" t="s">
        <v>16</v>
      </c>
      <c r="M69" s="401"/>
      <c r="N69" s="401"/>
      <c r="O69" s="401"/>
      <c r="P69" s="401"/>
      <c r="Q69" s="401"/>
      <c r="R69" s="401"/>
      <c r="S69" s="401"/>
      <c r="T69" s="408" t="s">
        <v>17</v>
      </c>
      <c r="U69" s="408"/>
      <c r="V69" s="408"/>
      <c r="W69" s="408"/>
      <c r="X69" s="408"/>
      <c r="Y69" s="408"/>
      <c r="Z69" s="408"/>
      <c r="AA69" s="408"/>
      <c r="AB69" s="409" t="s">
        <v>18</v>
      </c>
      <c r="AC69" s="409"/>
      <c r="AD69" s="409"/>
      <c r="AE69" s="409"/>
      <c r="AF69" s="409"/>
      <c r="AG69" s="409"/>
      <c r="AH69" s="409"/>
      <c r="AI69" s="409"/>
      <c r="AJ69" s="425" t="s">
        <v>19</v>
      </c>
      <c r="AK69" s="425"/>
      <c r="AL69" s="425"/>
      <c r="AM69" s="425"/>
      <c r="AN69" s="425"/>
      <c r="AO69" s="425"/>
      <c r="AP69" s="425"/>
      <c r="AQ69" s="425"/>
      <c r="AR69" s="198"/>
    </row>
    <row r="70" spans="1:44" s="21" customFormat="1" ht="77.25" customHeight="1" x14ac:dyDescent="0.35">
      <c r="A70" s="200"/>
      <c r="B70" s="410"/>
      <c r="C70" s="412"/>
      <c r="D70" s="412"/>
      <c r="E70" s="412"/>
      <c r="F70" s="19" t="s">
        <v>20</v>
      </c>
      <c r="G70" s="19" t="s">
        <v>21</v>
      </c>
      <c r="H70" s="19" t="s">
        <v>22</v>
      </c>
      <c r="I70" s="19" t="s">
        <v>23</v>
      </c>
      <c r="J70" s="19" t="s">
        <v>24</v>
      </c>
      <c r="K70" s="19" t="s">
        <v>25</v>
      </c>
      <c r="L70" s="191" t="s">
        <v>20</v>
      </c>
      <c r="M70" s="24" t="s">
        <v>21</v>
      </c>
      <c r="N70" s="24" t="s">
        <v>22</v>
      </c>
      <c r="O70" s="24" t="s">
        <v>23</v>
      </c>
      <c r="P70" s="24" t="s">
        <v>24</v>
      </c>
      <c r="Q70" s="24" t="s">
        <v>25</v>
      </c>
      <c r="R70" s="24" t="s">
        <v>30</v>
      </c>
      <c r="S70" s="201" t="s">
        <v>14</v>
      </c>
      <c r="T70" s="202" t="s">
        <v>20</v>
      </c>
      <c r="U70" s="34" t="s">
        <v>21</v>
      </c>
      <c r="V70" s="19" t="s">
        <v>22</v>
      </c>
      <c r="W70" s="19" t="s">
        <v>23</v>
      </c>
      <c r="X70" s="24" t="s">
        <v>24</v>
      </c>
      <c r="Y70" s="19" t="s">
        <v>25</v>
      </c>
      <c r="Z70" s="19" t="s">
        <v>30</v>
      </c>
      <c r="AA70" s="203" t="s">
        <v>14</v>
      </c>
      <c r="AB70" s="199" t="s">
        <v>20</v>
      </c>
      <c r="AC70" s="34" t="s">
        <v>21</v>
      </c>
      <c r="AD70" s="19" t="s">
        <v>22</v>
      </c>
      <c r="AE70" s="19" t="s">
        <v>23</v>
      </c>
      <c r="AF70" s="24" t="s">
        <v>24</v>
      </c>
      <c r="AG70" s="19" t="s">
        <v>25</v>
      </c>
      <c r="AH70" s="19" t="s">
        <v>30</v>
      </c>
      <c r="AI70" s="201" t="s">
        <v>14</v>
      </c>
      <c r="AJ70" s="202" t="s">
        <v>20</v>
      </c>
      <c r="AK70" s="34" t="s">
        <v>21</v>
      </c>
      <c r="AL70" s="19" t="s">
        <v>22</v>
      </c>
      <c r="AM70" s="19" t="s">
        <v>23</v>
      </c>
      <c r="AN70" s="82" t="s">
        <v>24</v>
      </c>
      <c r="AO70" s="19" t="s">
        <v>25</v>
      </c>
      <c r="AP70" s="19" t="s">
        <v>30</v>
      </c>
      <c r="AQ70" s="22" t="s">
        <v>14</v>
      </c>
      <c r="AR70" s="204"/>
    </row>
    <row r="71" spans="1:44" s="207" customFormat="1" ht="32.25" customHeight="1" x14ac:dyDescent="0.3">
      <c r="A71" s="205"/>
      <c r="B71" s="410"/>
      <c r="C71" s="298">
        <f t="shared" ref="C71:AQ71" si="44">SUM(C64,C60,C49,C31,C18,C9)</f>
        <v>3025</v>
      </c>
      <c r="D71" s="298">
        <f t="shared" si="44"/>
        <v>1525</v>
      </c>
      <c r="E71" s="298">
        <f t="shared" si="44"/>
        <v>120</v>
      </c>
      <c r="F71" s="298">
        <f t="shared" si="44"/>
        <v>395</v>
      </c>
      <c r="G71" s="298">
        <f t="shared" si="44"/>
        <v>805</v>
      </c>
      <c r="H71" s="298">
        <f t="shared" si="44"/>
        <v>400</v>
      </c>
      <c r="I71" s="298">
        <f t="shared" si="44"/>
        <v>40</v>
      </c>
      <c r="J71" s="298">
        <f t="shared" si="44"/>
        <v>285</v>
      </c>
      <c r="K71" s="298">
        <f t="shared" si="44"/>
        <v>1100</v>
      </c>
      <c r="L71" s="299">
        <f t="shared" si="44"/>
        <v>90</v>
      </c>
      <c r="M71" s="298">
        <f t="shared" si="44"/>
        <v>285</v>
      </c>
      <c r="N71" s="298">
        <f t="shared" si="44"/>
        <v>30</v>
      </c>
      <c r="O71" s="300">
        <f t="shared" si="44"/>
        <v>0</v>
      </c>
      <c r="P71" s="300">
        <f t="shared" si="44"/>
        <v>80</v>
      </c>
      <c r="Q71" s="300">
        <f t="shared" si="44"/>
        <v>270</v>
      </c>
      <c r="R71" s="300">
        <f t="shared" si="44"/>
        <v>1</v>
      </c>
      <c r="S71" s="301">
        <f t="shared" si="44"/>
        <v>30</v>
      </c>
      <c r="T71" s="302">
        <f t="shared" si="44"/>
        <v>85</v>
      </c>
      <c r="U71" s="302">
        <f t="shared" si="44"/>
        <v>195</v>
      </c>
      <c r="V71" s="302">
        <f t="shared" si="44"/>
        <v>170</v>
      </c>
      <c r="W71" s="302">
        <f t="shared" si="44"/>
        <v>0</v>
      </c>
      <c r="X71" s="302">
        <f t="shared" si="44"/>
        <v>70</v>
      </c>
      <c r="Y71" s="302">
        <f t="shared" si="44"/>
        <v>250</v>
      </c>
      <c r="Z71" s="302">
        <f t="shared" si="44"/>
        <v>2</v>
      </c>
      <c r="AA71" s="303">
        <f t="shared" si="44"/>
        <v>30</v>
      </c>
      <c r="AB71" s="304">
        <f t="shared" si="44"/>
        <v>100</v>
      </c>
      <c r="AC71" s="300">
        <f t="shared" si="44"/>
        <v>215</v>
      </c>
      <c r="AD71" s="302">
        <f t="shared" si="44"/>
        <v>100</v>
      </c>
      <c r="AE71" s="302">
        <f t="shared" si="44"/>
        <v>20</v>
      </c>
      <c r="AF71" s="302">
        <f t="shared" si="44"/>
        <v>25</v>
      </c>
      <c r="AG71" s="302">
        <f t="shared" si="44"/>
        <v>290</v>
      </c>
      <c r="AH71" s="302">
        <f t="shared" si="44"/>
        <v>0</v>
      </c>
      <c r="AI71" s="303">
        <f t="shared" si="44"/>
        <v>30</v>
      </c>
      <c r="AJ71" s="305">
        <f t="shared" si="44"/>
        <v>120</v>
      </c>
      <c r="AK71" s="302">
        <f t="shared" si="44"/>
        <v>110</v>
      </c>
      <c r="AL71" s="302">
        <f t="shared" si="44"/>
        <v>100</v>
      </c>
      <c r="AM71" s="302">
        <f t="shared" si="44"/>
        <v>20</v>
      </c>
      <c r="AN71" s="306">
        <f t="shared" si="44"/>
        <v>110</v>
      </c>
      <c r="AO71" s="302">
        <f t="shared" si="44"/>
        <v>290</v>
      </c>
      <c r="AP71" s="299">
        <f t="shared" si="44"/>
        <v>3</v>
      </c>
      <c r="AQ71" s="299">
        <f t="shared" si="44"/>
        <v>30</v>
      </c>
      <c r="AR71" s="206"/>
    </row>
    <row r="72" spans="1:44" s="207" customFormat="1" ht="39.950000000000003" customHeight="1" x14ac:dyDescent="0.35">
      <c r="A72" s="205"/>
      <c r="B72" s="208"/>
      <c r="C72" s="419"/>
      <c r="D72" s="419"/>
      <c r="E72" s="419"/>
      <c r="F72" s="445">
        <f>SUM(L72:AQ72)</f>
        <v>3025</v>
      </c>
      <c r="G72" s="445"/>
      <c r="H72" s="445"/>
      <c r="I72" s="445"/>
      <c r="J72" s="445"/>
      <c r="K72" s="445"/>
      <c r="L72" s="424">
        <f>SUM(L71:Q71)</f>
        <v>755</v>
      </c>
      <c r="M72" s="424"/>
      <c r="N72" s="424"/>
      <c r="O72" s="424"/>
      <c r="P72" s="424"/>
      <c r="Q72" s="424"/>
      <c r="R72" s="424"/>
      <c r="S72" s="424"/>
      <c r="T72" s="424">
        <f>SUM(T71:Y71)</f>
        <v>770</v>
      </c>
      <c r="U72" s="424"/>
      <c r="V72" s="424"/>
      <c r="W72" s="424"/>
      <c r="X72" s="424"/>
      <c r="Y72" s="424"/>
      <c r="Z72" s="424"/>
      <c r="AA72" s="424"/>
      <c r="AB72" s="423">
        <f>SUM(AB71:AG71)</f>
        <v>750</v>
      </c>
      <c r="AC72" s="423"/>
      <c r="AD72" s="423"/>
      <c r="AE72" s="423"/>
      <c r="AF72" s="423"/>
      <c r="AG72" s="423"/>
      <c r="AH72" s="423"/>
      <c r="AI72" s="423"/>
      <c r="AJ72" s="421">
        <f>SUM(AJ71:AO71)</f>
        <v>750</v>
      </c>
      <c r="AK72" s="421"/>
      <c r="AL72" s="421"/>
      <c r="AM72" s="421"/>
      <c r="AN72" s="421"/>
      <c r="AO72" s="421"/>
      <c r="AP72" s="421"/>
      <c r="AQ72" s="421"/>
      <c r="AR72" s="206"/>
    </row>
    <row r="73" spans="1:44" s="207" customFormat="1" ht="39.950000000000003" customHeight="1" x14ac:dyDescent="0.35">
      <c r="A73" s="205"/>
      <c r="B73" s="208" t="s">
        <v>88</v>
      </c>
      <c r="C73" s="419"/>
      <c r="D73" s="419"/>
      <c r="E73" s="419"/>
      <c r="F73" s="419">
        <f>SUM(L73:AQ73)</f>
        <v>1525</v>
      </c>
      <c r="G73" s="419"/>
      <c r="H73" s="419"/>
      <c r="I73" s="419"/>
      <c r="J73" s="419"/>
      <c r="K73" s="419"/>
      <c r="L73" s="424">
        <f>L71+M71+O71+P71</f>
        <v>455</v>
      </c>
      <c r="M73" s="424"/>
      <c r="N73" s="424"/>
      <c r="O73" s="424"/>
      <c r="P73" s="424"/>
      <c r="Q73" s="424"/>
      <c r="R73" s="424"/>
      <c r="S73" s="424"/>
      <c r="T73" s="424">
        <f>T71+U71+W71+X71</f>
        <v>350</v>
      </c>
      <c r="U73" s="424"/>
      <c r="V73" s="424"/>
      <c r="W73" s="424"/>
      <c r="X73" s="424"/>
      <c r="Y73" s="424"/>
      <c r="Z73" s="424"/>
      <c r="AA73" s="424"/>
      <c r="AB73" s="423">
        <f>AB71+AC71+AE71+AF71</f>
        <v>360</v>
      </c>
      <c r="AC73" s="423"/>
      <c r="AD73" s="423"/>
      <c r="AE73" s="423"/>
      <c r="AF73" s="423"/>
      <c r="AG73" s="423"/>
      <c r="AH73" s="423"/>
      <c r="AI73" s="423"/>
      <c r="AJ73" s="421">
        <f>AJ71+AK71+AM71+AN71</f>
        <v>360</v>
      </c>
      <c r="AK73" s="421"/>
      <c r="AL73" s="421"/>
      <c r="AM73" s="421"/>
      <c r="AN73" s="421"/>
      <c r="AO73" s="421"/>
      <c r="AP73" s="421"/>
      <c r="AQ73" s="421"/>
      <c r="AR73" s="206"/>
    </row>
    <row r="74" spans="1:44" s="207" customFormat="1" ht="39.950000000000003" customHeight="1" x14ac:dyDescent="0.35">
      <c r="A74" s="209"/>
      <c r="B74" s="210" t="s">
        <v>89</v>
      </c>
      <c r="C74" s="433"/>
      <c r="D74" s="433"/>
      <c r="E74" s="433"/>
      <c r="F74" s="419">
        <f>SUM(L74:AQ74)</f>
        <v>400</v>
      </c>
      <c r="G74" s="419"/>
      <c r="H74" s="419"/>
      <c r="I74" s="419"/>
      <c r="J74" s="419"/>
      <c r="K74" s="419"/>
      <c r="L74" s="436">
        <f>N71</f>
        <v>30</v>
      </c>
      <c r="M74" s="436"/>
      <c r="N74" s="436"/>
      <c r="O74" s="436"/>
      <c r="P74" s="436"/>
      <c r="Q74" s="436"/>
      <c r="R74" s="436"/>
      <c r="S74" s="436"/>
      <c r="T74" s="436">
        <f>V71</f>
        <v>170</v>
      </c>
      <c r="U74" s="436"/>
      <c r="V74" s="436"/>
      <c r="W74" s="436"/>
      <c r="X74" s="436"/>
      <c r="Y74" s="436"/>
      <c r="Z74" s="436"/>
      <c r="AA74" s="436"/>
      <c r="AB74" s="435">
        <f>AD71</f>
        <v>100</v>
      </c>
      <c r="AC74" s="435"/>
      <c r="AD74" s="435"/>
      <c r="AE74" s="435"/>
      <c r="AF74" s="435"/>
      <c r="AG74" s="435"/>
      <c r="AH74" s="435"/>
      <c r="AI74" s="435"/>
      <c r="AJ74" s="426">
        <f>AL71</f>
        <v>100</v>
      </c>
      <c r="AK74" s="426"/>
      <c r="AL74" s="426"/>
      <c r="AM74" s="426"/>
      <c r="AN74" s="426"/>
      <c r="AO74" s="426"/>
      <c r="AP74" s="426"/>
      <c r="AQ74" s="426"/>
      <c r="AR74" s="211"/>
    </row>
    <row r="75" spans="1:44" s="207" customFormat="1" ht="39.950000000000003" customHeight="1" x14ac:dyDescent="0.35">
      <c r="A75" s="209"/>
      <c r="B75" s="212" t="s">
        <v>90</v>
      </c>
      <c r="C75" s="419"/>
      <c r="D75" s="419"/>
      <c r="E75" s="419"/>
      <c r="F75" s="419">
        <f>SUM(L75:AQ75)</f>
        <v>1925</v>
      </c>
      <c r="G75" s="419"/>
      <c r="H75" s="419"/>
      <c r="I75" s="419"/>
      <c r="J75" s="419"/>
      <c r="K75" s="419"/>
      <c r="L75" s="424">
        <f>SUM(L71:P71)</f>
        <v>485</v>
      </c>
      <c r="M75" s="424"/>
      <c r="N75" s="424"/>
      <c r="O75" s="424"/>
      <c r="P75" s="424"/>
      <c r="Q75" s="424"/>
      <c r="R75" s="424"/>
      <c r="S75" s="424"/>
      <c r="T75" s="424">
        <f>SUM(T71:X71)</f>
        <v>520</v>
      </c>
      <c r="U75" s="424"/>
      <c r="V75" s="424"/>
      <c r="W75" s="424"/>
      <c r="X75" s="424"/>
      <c r="Y75" s="424"/>
      <c r="Z75" s="424"/>
      <c r="AA75" s="424"/>
      <c r="AB75" s="423">
        <f>SUM(AB71:AF71)</f>
        <v>460</v>
      </c>
      <c r="AC75" s="423"/>
      <c r="AD75" s="423"/>
      <c r="AE75" s="423"/>
      <c r="AF75" s="423"/>
      <c r="AG75" s="423"/>
      <c r="AH75" s="423"/>
      <c r="AI75" s="423"/>
      <c r="AJ75" s="421">
        <f>SUM(AJ71:AN71)</f>
        <v>460</v>
      </c>
      <c r="AK75" s="421"/>
      <c r="AL75" s="421"/>
      <c r="AM75" s="421"/>
      <c r="AN75" s="421"/>
      <c r="AO75" s="421"/>
      <c r="AP75" s="421"/>
      <c r="AQ75" s="421"/>
      <c r="AR75" s="211"/>
    </row>
    <row r="76" spans="1:44" s="207" customFormat="1" ht="9.75" customHeight="1" x14ac:dyDescent="0.35">
      <c r="A76" s="209"/>
      <c r="B76" s="213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14"/>
      <c r="AO76" s="206"/>
      <c r="AP76" s="206"/>
      <c r="AQ76" s="206"/>
      <c r="AR76" s="211"/>
    </row>
    <row r="77" spans="1:44" s="207" customFormat="1" ht="30.75" customHeight="1" x14ac:dyDescent="0.3">
      <c r="A77" s="209"/>
      <c r="B77" s="410" t="s">
        <v>91</v>
      </c>
      <c r="C77" s="412" t="s">
        <v>12</v>
      </c>
      <c r="D77" s="412" t="s">
        <v>13</v>
      </c>
      <c r="E77" s="412" t="s">
        <v>14</v>
      </c>
      <c r="F77" s="393" t="s">
        <v>15</v>
      </c>
      <c r="G77" s="393"/>
      <c r="H77" s="393"/>
      <c r="I77" s="393"/>
      <c r="J77" s="393"/>
      <c r="K77" s="393"/>
      <c r="L77" s="401" t="s">
        <v>16</v>
      </c>
      <c r="M77" s="401"/>
      <c r="N77" s="401"/>
      <c r="O77" s="401"/>
      <c r="P77" s="401"/>
      <c r="Q77" s="401"/>
      <c r="R77" s="401"/>
      <c r="S77" s="401"/>
      <c r="T77" s="408" t="s">
        <v>17</v>
      </c>
      <c r="U77" s="408"/>
      <c r="V77" s="408"/>
      <c r="W77" s="408"/>
      <c r="X77" s="408"/>
      <c r="Y77" s="408"/>
      <c r="Z77" s="408"/>
      <c r="AA77" s="408"/>
      <c r="AB77" s="409" t="s">
        <v>18</v>
      </c>
      <c r="AC77" s="409"/>
      <c r="AD77" s="409"/>
      <c r="AE77" s="409"/>
      <c r="AF77" s="409"/>
      <c r="AG77" s="409"/>
      <c r="AH77" s="409"/>
      <c r="AI77" s="409"/>
      <c r="AJ77" s="425" t="s">
        <v>19</v>
      </c>
      <c r="AK77" s="425"/>
      <c r="AL77" s="425"/>
      <c r="AM77" s="425"/>
      <c r="AN77" s="425"/>
      <c r="AO77" s="425"/>
      <c r="AP77" s="425"/>
      <c r="AQ77" s="425"/>
      <c r="AR77" s="211"/>
    </row>
    <row r="78" spans="1:44" s="207" customFormat="1" ht="78" customHeight="1" x14ac:dyDescent="0.3">
      <c r="A78" s="209"/>
      <c r="B78" s="410"/>
      <c r="C78" s="412"/>
      <c r="D78" s="412"/>
      <c r="E78" s="412"/>
      <c r="F78" s="19" t="s">
        <v>20</v>
      </c>
      <c r="G78" s="19" t="s">
        <v>21</v>
      </c>
      <c r="H78" s="19" t="s">
        <v>22</v>
      </c>
      <c r="I78" s="19" t="s">
        <v>23</v>
      </c>
      <c r="J78" s="19" t="s">
        <v>24</v>
      </c>
      <c r="K78" s="19" t="s">
        <v>25</v>
      </c>
      <c r="L78" s="191" t="s">
        <v>20</v>
      </c>
      <c r="M78" s="24" t="s">
        <v>21</v>
      </c>
      <c r="N78" s="24" t="s">
        <v>22</v>
      </c>
      <c r="O78" s="24" t="s">
        <v>23</v>
      </c>
      <c r="P78" s="24" t="s">
        <v>24</v>
      </c>
      <c r="Q78" s="24" t="s">
        <v>25</v>
      </c>
      <c r="R78" s="24" t="s">
        <v>30</v>
      </c>
      <c r="S78" s="201" t="s">
        <v>14</v>
      </c>
      <c r="T78" s="202" t="s">
        <v>20</v>
      </c>
      <c r="U78" s="34" t="s">
        <v>21</v>
      </c>
      <c r="V78" s="19" t="s">
        <v>22</v>
      </c>
      <c r="W78" s="19" t="s">
        <v>23</v>
      </c>
      <c r="X78" s="24" t="s">
        <v>24</v>
      </c>
      <c r="Y78" s="19" t="s">
        <v>25</v>
      </c>
      <c r="Z78" s="19" t="s">
        <v>30</v>
      </c>
      <c r="AA78" s="203" t="s">
        <v>14</v>
      </c>
      <c r="AB78" s="199" t="s">
        <v>20</v>
      </c>
      <c r="AC78" s="34" t="s">
        <v>21</v>
      </c>
      <c r="AD78" s="19" t="s">
        <v>22</v>
      </c>
      <c r="AE78" s="19" t="s">
        <v>23</v>
      </c>
      <c r="AF78" s="24" t="s">
        <v>24</v>
      </c>
      <c r="AG78" s="19" t="s">
        <v>25</v>
      </c>
      <c r="AH78" s="19" t="s">
        <v>30</v>
      </c>
      <c r="AI78" s="201" t="s">
        <v>14</v>
      </c>
      <c r="AJ78" s="202" t="s">
        <v>20</v>
      </c>
      <c r="AK78" s="34" t="s">
        <v>21</v>
      </c>
      <c r="AL78" s="19" t="s">
        <v>22</v>
      </c>
      <c r="AM78" s="19" t="s">
        <v>23</v>
      </c>
      <c r="AN78" s="82" t="s">
        <v>24</v>
      </c>
      <c r="AO78" s="19" t="s">
        <v>25</v>
      </c>
      <c r="AP78" s="19" t="s">
        <v>30</v>
      </c>
      <c r="AQ78" s="22" t="s">
        <v>14</v>
      </c>
      <c r="AR78" s="211"/>
    </row>
    <row r="79" spans="1:44" s="207" customFormat="1" ht="32.25" customHeight="1" x14ac:dyDescent="0.3">
      <c r="A79" s="209"/>
      <c r="B79" s="410"/>
      <c r="C79" s="298">
        <f>SUM(C64,C60,C38,C31,C18,C9)</f>
        <v>3025</v>
      </c>
      <c r="D79" s="298">
        <f>SUM(D64,D60,D38,D31,D18,D9)</f>
        <v>1525</v>
      </c>
      <c r="E79" s="298">
        <f>SUM(E64,E60,E38,E31,E18,E9)</f>
        <v>120</v>
      </c>
      <c r="F79" s="298">
        <f>SUM(F64,F60,F38,F31,F18,F9)</f>
        <v>395</v>
      </c>
      <c r="G79" s="298">
        <f>SUM(G64,G60,G38,G31,G18,G9)</f>
        <v>760</v>
      </c>
      <c r="H79" s="298">
        <f>SUM(H60)</f>
        <v>400</v>
      </c>
      <c r="I79" s="298">
        <f>SUM(I64)</f>
        <v>40</v>
      </c>
      <c r="J79" s="298">
        <f>SUM(J9,J18,J31,J38,J60,J64)</f>
        <v>330</v>
      </c>
      <c r="K79" s="298">
        <f>SUM(K64,K60,K38,K31,K18,K9)</f>
        <v>1100</v>
      </c>
      <c r="L79" s="299">
        <f>SUM(L64,L60,L38,L31,L18,L9)</f>
        <v>90</v>
      </c>
      <c r="M79" s="298">
        <f>SUM(M64,M60,M38,M31,M18,M9)</f>
        <v>285</v>
      </c>
      <c r="N79" s="298">
        <f>SUM(N60)</f>
        <v>30</v>
      </c>
      <c r="O79" s="300">
        <f>SUM(O64,O60,O38,O31,O18,O9)</f>
        <v>0</v>
      </c>
      <c r="P79" s="300">
        <f>SUM(P64,P60,P38,P31,P18,P9)</f>
        <v>80</v>
      </c>
      <c r="Q79" s="300">
        <f>SUM(Q64,Q60,Q38,Q31,Q18,Q9)</f>
        <v>270</v>
      </c>
      <c r="R79" s="300">
        <f>SUM(R64,R60,R38,R31,R18,R9)</f>
        <v>1</v>
      </c>
      <c r="S79" s="301">
        <f>SUM(S64,S60,S31,S18,S9)</f>
        <v>30</v>
      </c>
      <c r="T79" s="302">
        <f>SUM(T64,T60,T38,T31,T18,T9)</f>
        <v>85</v>
      </c>
      <c r="U79" s="302">
        <f>SUM(U64,U60,U38,U31,U18,U9)</f>
        <v>195</v>
      </c>
      <c r="V79" s="302">
        <f>SUM(V64,V60)</f>
        <v>170</v>
      </c>
      <c r="W79" s="302">
        <f t="shared" ref="W79:AC79" si="45">SUM(W64,W60,W38,W31,W18,W9)</f>
        <v>0</v>
      </c>
      <c r="X79" s="302">
        <f t="shared" si="45"/>
        <v>70</v>
      </c>
      <c r="Y79" s="302">
        <f t="shared" si="45"/>
        <v>250</v>
      </c>
      <c r="Z79" s="302">
        <f t="shared" si="45"/>
        <v>2</v>
      </c>
      <c r="AA79" s="303">
        <f t="shared" si="45"/>
        <v>30</v>
      </c>
      <c r="AB79" s="304">
        <f t="shared" si="45"/>
        <v>100</v>
      </c>
      <c r="AC79" s="300">
        <f t="shared" si="45"/>
        <v>160</v>
      </c>
      <c r="AD79" s="302">
        <f>SUM(AD60)</f>
        <v>100</v>
      </c>
      <c r="AE79" s="302">
        <f>SUM(AE64)</f>
        <v>20</v>
      </c>
      <c r="AF79" s="302">
        <f t="shared" ref="AF79:AK79" si="46">SUM(AF64,AF60,AF38,AF31,AF18,AF9)</f>
        <v>80</v>
      </c>
      <c r="AG79" s="302">
        <f t="shared" si="46"/>
        <v>290</v>
      </c>
      <c r="AH79" s="302">
        <f t="shared" si="46"/>
        <v>0</v>
      </c>
      <c r="AI79" s="303">
        <f t="shared" si="46"/>
        <v>30</v>
      </c>
      <c r="AJ79" s="305">
        <f t="shared" si="46"/>
        <v>120</v>
      </c>
      <c r="AK79" s="302">
        <f t="shared" si="46"/>
        <v>120</v>
      </c>
      <c r="AL79" s="302">
        <f>SUM(AL60)</f>
        <v>100</v>
      </c>
      <c r="AM79" s="302">
        <f>SUM(AM64)</f>
        <v>20</v>
      </c>
      <c r="AN79" s="306">
        <f>SUM(AN64,AN60,AN38,AN31,AN18,AN9)</f>
        <v>100</v>
      </c>
      <c r="AO79" s="299">
        <f>SUM(AO64,AO60,AO38,AO31,AO18,AO9)</f>
        <v>290</v>
      </c>
      <c r="AP79" s="299">
        <f>SUM(AP64,AP60,AP38,AP31,AP18,AP9)</f>
        <v>3</v>
      </c>
      <c r="AQ79" s="299">
        <f>SUM(AQ64,AQ60,AQ38,AQ31,AQ18,AQ9)</f>
        <v>30</v>
      </c>
      <c r="AR79" s="211"/>
    </row>
    <row r="80" spans="1:44" s="207" customFormat="1" ht="39.950000000000003" customHeight="1" x14ac:dyDescent="0.35">
      <c r="A80" s="209"/>
      <c r="B80" s="208"/>
      <c r="C80" s="419"/>
      <c r="D80" s="419"/>
      <c r="E80" s="419"/>
      <c r="F80" s="445">
        <f>SUM(L80:AJ80)</f>
        <v>3025</v>
      </c>
      <c r="G80" s="445"/>
      <c r="H80" s="445"/>
      <c r="I80" s="445"/>
      <c r="J80" s="445"/>
      <c r="K80" s="445"/>
      <c r="L80" s="424">
        <f>SUM(L79:Q79)</f>
        <v>755</v>
      </c>
      <c r="M80" s="424"/>
      <c r="N80" s="424"/>
      <c r="O80" s="424"/>
      <c r="P80" s="424"/>
      <c r="Q80" s="424"/>
      <c r="R80" s="424"/>
      <c r="S80" s="424"/>
      <c r="T80" s="424">
        <f>SUM(T79:Y79)</f>
        <v>770</v>
      </c>
      <c r="U80" s="424"/>
      <c r="V80" s="424"/>
      <c r="W80" s="424"/>
      <c r="X80" s="424"/>
      <c r="Y80" s="424"/>
      <c r="Z80" s="424"/>
      <c r="AA80" s="424"/>
      <c r="AB80" s="423">
        <f>SUM(AB79:AG79)</f>
        <v>750</v>
      </c>
      <c r="AC80" s="423"/>
      <c r="AD80" s="423"/>
      <c r="AE80" s="423"/>
      <c r="AF80" s="423"/>
      <c r="AG80" s="423"/>
      <c r="AH80" s="423"/>
      <c r="AI80" s="423"/>
      <c r="AJ80" s="421">
        <f>SUM(AJ79:AO79)</f>
        <v>750</v>
      </c>
      <c r="AK80" s="421"/>
      <c r="AL80" s="421"/>
      <c r="AM80" s="421"/>
      <c r="AN80" s="421"/>
      <c r="AO80" s="421"/>
      <c r="AP80" s="421"/>
      <c r="AQ80" s="421"/>
      <c r="AR80" s="211"/>
    </row>
    <row r="81" spans="1:44" s="207" customFormat="1" ht="39.950000000000003" customHeight="1" x14ac:dyDescent="0.35">
      <c r="A81" s="209"/>
      <c r="B81" s="208" t="s">
        <v>88</v>
      </c>
      <c r="C81" s="419"/>
      <c r="D81" s="419"/>
      <c r="E81" s="419"/>
      <c r="F81" s="419">
        <f>SUM(L81:AQ81)</f>
        <v>1525</v>
      </c>
      <c r="G81" s="419"/>
      <c r="H81" s="419"/>
      <c r="I81" s="419"/>
      <c r="J81" s="419"/>
      <c r="K81" s="419"/>
      <c r="L81" s="424">
        <f>L79+M79+O79+P79</f>
        <v>455</v>
      </c>
      <c r="M81" s="424"/>
      <c r="N81" s="424"/>
      <c r="O81" s="424"/>
      <c r="P81" s="424"/>
      <c r="Q81" s="424"/>
      <c r="R81" s="424"/>
      <c r="S81" s="424"/>
      <c r="T81" s="424">
        <f>T79+U79+W79+X79</f>
        <v>350</v>
      </c>
      <c r="U81" s="424"/>
      <c r="V81" s="424"/>
      <c r="W81" s="424"/>
      <c r="X81" s="424"/>
      <c r="Y81" s="424"/>
      <c r="Z81" s="424"/>
      <c r="AA81" s="424"/>
      <c r="AB81" s="423">
        <f>AB79+AC79+AE79+AF79</f>
        <v>360</v>
      </c>
      <c r="AC81" s="423"/>
      <c r="AD81" s="423"/>
      <c r="AE81" s="423"/>
      <c r="AF81" s="423"/>
      <c r="AG81" s="423"/>
      <c r="AH81" s="423"/>
      <c r="AI81" s="423"/>
      <c r="AJ81" s="421">
        <f>AJ79+AK79+AM79+AN79</f>
        <v>360</v>
      </c>
      <c r="AK81" s="421"/>
      <c r="AL81" s="421"/>
      <c r="AM81" s="421"/>
      <c r="AN81" s="421"/>
      <c r="AO81" s="421"/>
      <c r="AP81" s="421"/>
      <c r="AQ81" s="421"/>
      <c r="AR81" s="211"/>
    </row>
    <row r="82" spans="1:44" s="207" customFormat="1" ht="39.950000000000003" customHeight="1" x14ac:dyDescent="0.35">
      <c r="A82" s="209"/>
      <c r="B82" s="210" t="s">
        <v>89</v>
      </c>
      <c r="C82" s="433"/>
      <c r="D82" s="433"/>
      <c r="E82" s="433"/>
      <c r="F82" s="419">
        <f>SUM(L82:AQ82)</f>
        <v>400</v>
      </c>
      <c r="G82" s="419"/>
      <c r="H82" s="419"/>
      <c r="I82" s="419"/>
      <c r="J82" s="419"/>
      <c r="K82" s="419"/>
      <c r="L82" s="436">
        <f>N79</f>
        <v>30</v>
      </c>
      <c r="M82" s="436"/>
      <c r="N82" s="436"/>
      <c r="O82" s="436"/>
      <c r="P82" s="436"/>
      <c r="Q82" s="436"/>
      <c r="R82" s="436"/>
      <c r="S82" s="436"/>
      <c r="T82" s="436">
        <f>V79</f>
        <v>170</v>
      </c>
      <c r="U82" s="436"/>
      <c r="V82" s="436"/>
      <c r="W82" s="436"/>
      <c r="X82" s="436"/>
      <c r="Y82" s="436"/>
      <c r="Z82" s="436"/>
      <c r="AA82" s="436"/>
      <c r="AB82" s="435">
        <f>AD79</f>
        <v>100</v>
      </c>
      <c r="AC82" s="435"/>
      <c r="AD82" s="435"/>
      <c r="AE82" s="435"/>
      <c r="AF82" s="435"/>
      <c r="AG82" s="435"/>
      <c r="AH82" s="435"/>
      <c r="AI82" s="435"/>
      <c r="AJ82" s="426">
        <f>AL79</f>
        <v>100</v>
      </c>
      <c r="AK82" s="426"/>
      <c r="AL82" s="426"/>
      <c r="AM82" s="426"/>
      <c r="AN82" s="426"/>
      <c r="AO82" s="426"/>
      <c r="AP82" s="426"/>
      <c r="AQ82" s="426"/>
      <c r="AR82" s="211"/>
    </row>
    <row r="83" spans="1:44" s="207" customFormat="1" ht="39.950000000000003" customHeight="1" x14ac:dyDescent="0.35">
      <c r="A83" s="209"/>
      <c r="B83" s="212" t="s">
        <v>90</v>
      </c>
      <c r="C83" s="419"/>
      <c r="D83" s="419"/>
      <c r="E83" s="419"/>
      <c r="F83" s="419">
        <f>SUM(L83:AQ83)</f>
        <v>1925</v>
      </c>
      <c r="G83" s="419"/>
      <c r="H83" s="419"/>
      <c r="I83" s="419"/>
      <c r="J83" s="419"/>
      <c r="K83" s="419"/>
      <c r="L83" s="424">
        <f>SUM(L79:P79)</f>
        <v>485</v>
      </c>
      <c r="M83" s="424"/>
      <c r="N83" s="424"/>
      <c r="O83" s="424"/>
      <c r="P83" s="424"/>
      <c r="Q83" s="424"/>
      <c r="R83" s="424"/>
      <c r="S83" s="424"/>
      <c r="T83" s="424">
        <f>SUM(T79:X79)</f>
        <v>520</v>
      </c>
      <c r="U83" s="424"/>
      <c r="V83" s="424"/>
      <c r="W83" s="424"/>
      <c r="X83" s="424"/>
      <c r="Y83" s="424"/>
      <c r="Z83" s="424"/>
      <c r="AA83" s="424"/>
      <c r="AB83" s="423">
        <f>SUM(AB79:AF79)</f>
        <v>460</v>
      </c>
      <c r="AC83" s="423"/>
      <c r="AD83" s="423"/>
      <c r="AE83" s="423"/>
      <c r="AF83" s="423"/>
      <c r="AG83" s="423"/>
      <c r="AH83" s="423"/>
      <c r="AI83" s="423"/>
      <c r="AJ83" s="421">
        <f>SUM(AJ79:AN79)</f>
        <v>460</v>
      </c>
      <c r="AK83" s="421"/>
      <c r="AL83" s="421"/>
      <c r="AM83" s="421"/>
      <c r="AN83" s="421"/>
      <c r="AO83" s="421"/>
      <c r="AP83" s="421"/>
      <c r="AQ83" s="421"/>
      <c r="AR83" s="211"/>
    </row>
    <row r="84" spans="1:44" s="21" customFormat="1" ht="6.75" customHeight="1" x14ac:dyDescent="0.35">
      <c r="A84" s="215"/>
      <c r="B84" s="216"/>
      <c r="C84" s="217"/>
      <c r="D84" s="218"/>
      <c r="E84" s="218"/>
      <c r="F84" s="217"/>
      <c r="G84" s="218"/>
      <c r="H84" s="218"/>
      <c r="I84" s="218"/>
      <c r="J84" s="219"/>
      <c r="K84" s="219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20"/>
      <c r="AO84" s="217"/>
      <c r="AP84" s="217"/>
      <c r="AQ84" s="217"/>
      <c r="AR84" s="221"/>
    </row>
    <row r="85" spans="1:44" s="21" customFormat="1" ht="36.75" hidden="1" customHeight="1" x14ac:dyDescent="0.35">
      <c r="A85" s="215"/>
      <c r="B85" s="216"/>
      <c r="C85" s="217"/>
      <c r="D85" s="218"/>
      <c r="E85" s="218"/>
      <c r="F85" s="217"/>
      <c r="G85" s="218"/>
      <c r="H85" s="218"/>
      <c r="I85" s="218"/>
      <c r="J85" s="219"/>
      <c r="K85" s="219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20"/>
      <c r="AO85" s="217"/>
      <c r="AP85" s="217"/>
      <c r="AQ85" s="217"/>
      <c r="AR85" s="221"/>
    </row>
    <row r="86" spans="1:44" s="21" customFormat="1" ht="36.75" hidden="1" customHeight="1" x14ac:dyDescent="0.35">
      <c r="A86" s="215"/>
      <c r="B86" s="216"/>
      <c r="C86" s="217"/>
      <c r="D86" s="218"/>
      <c r="E86" s="218"/>
      <c r="F86" s="217"/>
      <c r="G86" s="218"/>
      <c r="H86" s="218"/>
      <c r="I86" s="218"/>
      <c r="J86" s="219"/>
      <c r="K86" s="219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  <c r="AG86" s="217"/>
      <c r="AH86" s="217"/>
      <c r="AI86" s="217"/>
      <c r="AJ86" s="217"/>
      <c r="AK86" s="217"/>
      <c r="AL86" s="217"/>
      <c r="AM86" s="217"/>
      <c r="AN86" s="220"/>
      <c r="AO86" s="217"/>
      <c r="AP86" s="217"/>
      <c r="AQ86" s="217"/>
      <c r="AR86" s="221"/>
    </row>
    <row r="87" spans="1:44" s="21" customFormat="1" ht="22.5" customHeight="1" x14ac:dyDescent="0.35">
      <c r="A87" s="215"/>
      <c r="B87" s="222" t="s">
        <v>92</v>
      </c>
      <c r="C87" s="223"/>
      <c r="D87" s="223"/>
      <c r="E87" s="223"/>
      <c r="F87" s="224"/>
      <c r="G87" s="224"/>
      <c r="H87" s="224"/>
      <c r="I87" s="224"/>
      <c r="J87" s="225"/>
      <c r="K87" s="225"/>
      <c r="L87" s="226"/>
      <c r="M87" s="227"/>
      <c r="N87" s="224"/>
      <c r="O87" s="224"/>
      <c r="P87" s="224"/>
      <c r="Q87" s="224"/>
      <c r="R87" s="224"/>
      <c r="S87" s="224"/>
      <c r="T87" s="223"/>
      <c r="U87" s="227"/>
      <c r="V87" s="224"/>
      <c r="W87" s="224"/>
      <c r="X87" s="224"/>
      <c r="Y87" s="224"/>
      <c r="Z87" s="224"/>
      <c r="AA87" s="224"/>
      <c r="AB87" s="223"/>
      <c r="AC87" s="228"/>
      <c r="AD87" s="224"/>
      <c r="AE87" s="224"/>
      <c r="AF87" s="224"/>
      <c r="AG87" s="224"/>
      <c r="AH87" s="224"/>
      <c r="AI87" s="224"/>
      <c r="AJ87" s="223"/>
      <c r="AK87" s="198"/>
      <c r="AL87" s="224"/>
      <c r="AM87" s="224"/>
      <c r="AN87" s="229"/>
      <c r="AO87" s="224"/>
      <c r="AP87" s="224"/>
      <c r="AQ87" s="224"/>
      <c r="AR87" s="221"/>
    </row>
    <row r="88" spans="1:44" s="21" customFormat="1" ht="18" customHeight="1" x14ac:dyDescent="0.35">
      <c r="A88" s="170"/>
      <c r="B88" s="230" t="s">
        <v>93</v>
      </c>
      <c r="C88" s="228"/>
      <c r="D88" s="228"/>
      <c r="E88" s="228"/>
      <c r="F88" s="228"/>
      <c r="G88" s="228"/>
      <c r="H88" s="228"/>
      <c r="I88" s="228"/>
      <c r="J88" s="228"/>
      <c r="K88" s="228"/>
      <c r="L88" s="20"/>
      <c r="M88" s="20"/>
      <c r="N88" s="20"/>
      <c r="O88" s="20"/>
      <c r="P88" s="20"/>
      <c r="Q88" s="20"/>
      <c r="R88" s="20"/>
      <c r="S88" s="231"/>
      <c r="T88" s="231"/>
      <c r="U88" s="231"/>
      <c r="V88" s="231"/>
      <c r="W88" s="231"/>
      <c r="X88" s="20"/>
      <c r="Y88" s="231"/>
      <c r="Z88" s="231"/>
      <c r="AA88" s="231"/>
      <c r="AB88" s="231"/>
      <c r="AC88" s="231"/>
      <c r="AD88" s="231"/>
      <c r="AE88" s="231"/>
      <c r="AF88" s="20"/>
      <c r="AG88" s="231"/>
      <c r="AH88" s="231"/>
      <c r="AI88" s="231"/>
      <c r="AJ88" s="231"/>
      <c r="AK88" s="231"/>
      <c r="AL88" s="231"/>
      <c r="AM88" s="231"/>
      <c r="AN88" s="89"/>
      <c r="AO88" s="231"/>
      <c r="AP88" s="231"/>
      <c r="AQ88" s="231"/>
      <c r="AR88" s="20"/>
    </row>
    <row r="89" spans="1:44" s="21" customFormat="1" ht="18" customHeight="1" x14ac:dyDescent="0.35">
      <c r="A89" s="228"/>
      <c r="B89" s="230" t="s">
        <v>94</v>
      </c>
      <c r="C89" s="228"/>
      <c r="D89" s="228"/>
      <c r="E89" s="228"/>
      <c r="F89" s="228"/>
      <c r="G89" s="228"/>
      <c r="H89" s="228"/>
      <c r="I89" s="228"/>
      <c r="J89" s="228"/>
      <c r="K89" s="228"/>
      <c r="L89" s="20"/>
      <c r="M89" s="20"/>
      <c r="N89" s="20"/>
      <c r="O89" s="20"/>
      <c r="P89" s="20"/>
      <c r="Q89" s="20"/>
      <c r="R89" s="20"/>
      <c r="S89" s="231"/>
      <c r="T89" s="231"/>
      <c r="U89" s="231"/>
      <c r="V89" s="231"/>
      <c r="W89" s="231"/>
      <c r="X89" s="20"/>
      <c r="Y89" s="231"/>
      <c r="Z89" s="231"/>
      <c r="AA89" s="231"/>
      <c r="AB89" s="231"/>
      <c r="AC89" s="231"/>
      <c r="AD89" s="231"/>
      <c r="AE89" s="231"/>
      <c r="AF89" s="20"/>
      <c r="AG89" s="231"/>
      <c r="AH89" s="231"/>
      <c r="AI89" s="231"/>
      <c r="AJ89" s="231"/>
      <c r="AK89" s="231"/>
      <c r="AL89" s="231"/>
      <c r="AM89" s="231"/>
      <c r="AN89" s="89"/>
      <c r="AO89" s="231"/>
      <c r="AP89" s="231"/>
      <c r="AQ89" s="231"/>
      <c r="AR89" s="20"/>
    </row>
    <row r="90" spans="1:44" s="21" customFormat="1" ht="18" customHeight="1" x14ac:dyDescent="0.35">
      <c r="A90" s="228"/>
      <c r="B90" s="230" t="s">
        <v>95</v>
      </c>
      <c r="C90" s="228"/>
      <c r="D90" s="228"/>
      <c r="E90" s="228"/>
      <c r="F90" s="228"/>
      <c r="G90" s="228"/>
      <c r="H90" s="228"/>
      <c r="I90" s="228"/>
      <c r="J90" s="228"/>
      <c r="K90" s="228"/>
      <c r="L90" s="20"/>
      <c r="M90" s="20"/>
      <c r="N90" s="20"/>
      <c r="O90" s="20"/>
      <c r="P90" s="20"/>
      <c r="Q90" s="20"/>
      <c r="R90" s="20"/>
      <c r="S90" s="231"/>
      <c r="T90" s="231"/>
      <c r="U90" s="231"/>
      <c r="V90" s="231"/>
      <c r="W90" s="231"/>
      <c r="X90" s="20"/>
      <c r="Y90" s="231"/>
      <c r="Z90" s="231"/>
      <c r="AA90" s="231"/>
      <c r="AB90" s="231"/>
      <c r="AC90" s="231"/>
      <c r="AD90" s="231"/>
      <c r="AE90" s="231"/>
      <c r="AF90" s="20"/>
      <c r="AG90" s="231"/>
      <c r="AH90" s="231"/>
      <c r="AI90" s="231"/>
      <c r="AJ90" s="231"/>
      <c r="AK90" s="231"/>
      <c r="AL90" s="231"/>
      <c r="AM90" s="231"/>
      <c r="AN90" s="89"/>
      <c r="AO90" s="231"/>
      <c r="AP90" s="231"/>
      <c r="AQ90" s="231"/>
      <c r="AR90" s="20"/>
    </row>
    <row r="91" spans="1:44" s="21" customFormat="1" ht="18" customHeight="1" x14ac:dyDescent="0.35">
      <c r="A91" s="228"/>
      <c r="B91" s="232" t="s">
        <v>96</v>
      </c>
      <c r="C91" s="228"/>
      <c r="D91" s="228"/>
      <c r="E91" s="228"/>
      <c r="F91" s="228"/>
      <c r="G91" s="228"/>
      <c r="H91" s="228"/>
      <c r="I91" s="228"/>
      <c r="J91" s="228"/>
      <c r="K91" s="228"/>
      <c r="L91" s="20"/>
      <c r="M91" s="20"/>
      <c r="N91" s="20"/>
      <c r="O91" s="20"/>
      <c r="P91" s="20"/>
      <c r="Q91" s="20"/>
      <c r="R91" s="20"/>
      <c r="S91" s="231"/>
      <c r="T91" s="231"/>
      <c r="U91" s="231"/>
      <c r="V91" s="231"/>
      <c r="W91" s="231"/>
      <c r="X91" s="20"/>
      <c r="Y91" s="231"/>
      <c r="Z91" s="231"/>
      <c r="AA91" s="231"/>
      <c r="AB91" s="231"/>
      <c r="AC91" s="231"/>
      <c r="AD91" s="231"/>
      <c r="AE91" s="231"/>
      <c r="AF91" s="20"/>
      <c r="AG91" s="231"/>
      <c r="AH91" s="231"/>
      <c r="AI91" s="231"/>
      <c r="AJ91" s="231"/>
      <c r="AK91" s="231"/>
      <c r="AL91" s="231"/>
      <c r="AM91" s="231"/>
      <c r="AN91" s="89"/>
      <c r="AO91" s="231"/>
      <c r="AP91" s="231"/>
      <c r="AQ91" s="231"/>
      <c r="AR91" s="20"/>
    </row>
    <row r="92" spans="1:44" s="21" customFormat="1" ht="18" customHeight="1" x14ac:dyDescent="0.35">
      <c r="A92" s="228"/>
      <c r="B92" s="232" t="s">
        <v>97</v>
      </c>
      <c r="C92" s="228"/>
      <c r="D92" s="228"/>
      <c r="E92" s="228"/>
      <c r="F92" s="228"/>
      <c r="G92" s="228"/>
      <c r="H92" s="228"/>
      <c r="I92" s="228"/>
      <c r="J92" s="228"/>
      <c r="K92" s="228"/>
      <c r="L92" s="20"/>
      <c r="M92" s="20"/>
      <c r="N92" s="20"/>
      <c r="O92" s="20"/>
      <c r="P92" s="20"/>
      <c r="Q92" s="20"/>
      <c r="R92" s="20"/>
      <c r="S92" s="231"/>
      <c r="T92" s="231"/>
      <c r="U92" s="231"/>
      <c r="V92" s="231"/>
      <c r="W92" s="231"/>
      <c r="X92" s="20"/>
      <c r="Y92" s="231"/>
      <c r="Z92" s="231"/>
      <c r="AA92" s="231"/>
      <c r="AB92" s="231"/>
      <c r="AC92" s="231"/>
      <c r="AD92" s="231"/>
      <c r="AE92" s="231"/>
      <c r="AF92" s="20"/>
      <c r="AG92" s="231"/>
      <c r="AH92" s="231"/>
      <c r="AI92" s="231"/>
      <c r="AJ92" s="231"/>
      <c r="AK92" s="231"/>
      <c r="AL92" s="231"/>
      <c r="AM92" s="231"/>
      <c r="AN92" s="89"/>
      <c r="AO92" s="231"/>
      <c r="AP92" s="231"/>
      <c r="AQ92" s="231"/>
      <c r="AR92" s="20"/>
    </row>
    <row r="93" spans="1:44" s="21" customFormat="1" ht="18" customHeight="1" x14ac:dyDescent="0.35">
      <c r="A93" s="228"/>
      <c r="B93" s="232" t="s">
        <v>98</v>
      </c>
      <c r="C93" s="228"/>
      <c r="D93" s="228"/>
      <c r="E93" s="228"/>
      <c r="F93" s="228"/>
      <c r="G93" s="228"/>
      <c r="H93" s="228"/>
      <c r="I93" s="228"/>
      <c r="J93" s="228"/>
      <c r="K93" s="228"/>
      <c r="L93" s="20"/>
      <c r="M93" s="20"/>
      <c r="N93" s="20"/>
      <c r="O93" s="20"/>
      <c r="P93" s="20"/>
      <c r="Q93" s="20"/>
      <c r="R93" s="20"/>
      <c r="S93" s="231"/>
      <c r="T93" s="231"/>
      <c r="U93" s="231"/>
      <c r="V93" s="231"/>
      <c r="W93" s="231"/>
      <c r="X93" s="20"/>
      <c r="Y93" s="231"/>
      <c r="Z93" s="231"/>
      <c r="AA93" s="231"/>
      <c r="AB93" s="231"/>
      <c r="AC93" s="231"/>
      <c r="AD93" s="231"/>
      <c r="AE93" s="231"/>
      <c r="AF93" s="20"/>
      <c r="AG93" s="231"/>
      <c r="AH93" s="231"/>
      <c r="AI93" s="231"/>
      <c r="AJ93" s="231"/>
      <c r="AK93" s="231"/>
      <c r="AL93" s="231"/>
      <c r="AM93" s="231"/>
      <c r="AN93" s="89"/>
      <c r="AO93" s="231"/>
      <c r="AP93" s="231"/>
      <c r="AQ93" s="231"/>
      <c r="AR93" s="20"/>
    </row>
    <row r="94" spans="1:44" s="21" customFormat="1" ht="18" customHeight="1" x14ac:dyDescent="0.35">
      <c r="A94" s="170"/>
      <c r="B94" s="230" t="s">
        <v>99</v>
      </c>
      <c r="C94" s="228"/>
      <c r="D94" s="228"/>
      <c r="E94" s="228"/>
      <c r="F94" s="228"/>
      <c r="G94" s="228"/>
      <c r="H94" s="228"/>
      <c r="I94" s="228"/>
      <c r="J94" s="228"/>
      <c r="K94" s="228"/>
      <c r="L94" s="20"/>
      <c r="M94" s="20"/>
      <c r="N94" s="20"/>
      <c r="O94" s="20"/>
      <c r="P94" s="20"/>
      <c r="Q94" s="20"/>
      <c r="R94" s="20"/>
      <c r="S94" s="231"/>
      <c r="T94" s="231"/>
      <c r="U94" s="231"/>
      <c r="V94" s="231"/>
      <c r="W94" s="231"/>
      <c r="X94" s="20"/>
      <c r="Y94" s="231"/>
      <c r="Z94" s="231"/>
      <c r="AA94" s="231"/>
      <c r="AB94" s="231"/>
      <c r="AC94" s="231"/>
      <c r="AD94" s="231"/>
      <c r="AE94" s="231"/>
      <c r="AF94" s="20"/>
      <c r="AG94" s="231"/>
      <c r="AH94" s="231"/>
      <c r="AI94" s="231"/>
      <c r="AJ94" s="231"/>
      <c r="AK94" s="231"/>
      <c r="AL94" s="231"/>
      <c r="AM94" s="231"/>
      <c r="AN94" s="89"/>
      <c r="AO94" s="231"/>
      <c r="AP94" s="231"/>
      <c r="AQ94" s="231"/>
      <c r="AR94" s="20"/>
    </row>
    <row r="95" spans="1:44" s="21" customFormat="1" ht="18" customHeight="1" x14ac:dyDescent="0.35">
      <c r="A95" s="170"/>
      <c r="B95" s="230" t="s">
        <v>109</v>
      </c>
      <c r="C95" s="228"/>
      <c r="D95" s="228"/>
      <c r="E95" s="228"/>
      <c r="F95" s="228"/>
      <c r="G95" s="228"/>
      <c r="H95" s="228"/>
      <c r="I95" s="228"/>
      <c r="J95" s="228"/>
      <c r="K95" s="228"/>
      <c r="L95" s="20"/>
      <c r="M95" s="20"/>
      <c r="N95" s="20"/>
      <c r="O95" s="20"/>
      <c r="P95" s="20"/>
      <c r="Q95" s="20"/>
      <c r="R95" s="20"/>
      <c r="S95" s="231"/>
      <c r="T95" s="231"/>
      <c r="U95" s="231"/>
      <c r="V95" s="231"/>
      <c r="W95" s="231"/>
      <c r="X95" s="20"/>
      <c r="Y95" s="231"/>
      <c r="Z95" s="231"/>
      <c r="AA95" s="231"/>
      <c r="AB95" s="231"/>
      <c r="AC95" s="231"/>
      <c r="AD95" s="231"/>
      <c r="AE95" s="231"/>
      <c r="AF95" s="20"/>
      <c r="AG95" s="231"/>
      <c r="AH95" s="231"/>
      <c r="AI95" s="231"/>
      <c r="AJ95" s="231"/>
      <c r="AK95" s="231"/>
      <c r="AL95" s="231"/>
      <c r="AM95" s="231"/>
      <c r="AN95" s="89"/>
      <c r="AO95" s="231"/>
      <c r="AP95" s="231"/>
      <c r="AQ95" s="231"/>
      <c r="AR95" s="20"/>
    </row>
    <row r="96" spans="1:44" s="21" customFormat="1" ht="36.4" customHeight="1" x14ac:dyDescent="0.35">
      <c r="A96" s="170"/>
      <c r="B96" s="230"/>
      <c r="C96" s="228"/>
      <c r="D96" s="228"/>
      <c r="E96" s="228"/>
      <c r="F96" s="228"/>
      <c r="G96" s="228"/>
      <c r="H96" s="228"/>
      <c r="I96" s="228"/>
      <c r="J96" s="228"/>
      <c r="K96" s="228"/>
      <c r="L96" s="20"/>
      <c r="M96" s="20"/>
      <c r="N96" s="20"/>
      <c r="O96" s="20"/>
      <c r="P96" s="20"/>
      <c r="Q96" s="20"/>
      <c r="R96" s="20"/>
      <c r="S96" s="231"/>
      <c r="T96" s="231"/>
      <c r="U96" s="231"/>
      <c r="V96" s="231"/>
      <c r="W96" s="231"/>
      <c r="X96" s="20"/>
      <c r="Y96" s="231"/>
      <c r="Z96" s="231"/>
      <c r="AA96" s="231"/>
      <c r="AB96" s="231"/>
      <c r="AC96" s="231"/>
      <c r="AD96" s="231"/>
      <c r="AE96" s="231"/>
      <c r="AF96" s="20"/>
      <c r="AG96" s="231"/>
      <c r="AH96" s="231"/>
      <c r="AI96" s="231"/>
      <c r="AJ96" s="231"/>
      <c r="AK96" s="231"/>
      <c r="AL96" s="231"/>
      <c r="AM96" s="231"/>
      <c r="AN96" s="89"/>
      <c r="AO96" s="231"/>
      <c r="AP96" s="231"/>
      <c r="AQ96" s="231"/>
      <c r="AR96" s="20"/>
    </row>
    <row r="100" ht="32.1" customHeight="1" x14ac:dyDescent="0.2"/>
    <row r="101" ht="32.1" customHeight="1" x14ac:dyDescent="0.2"/>
    <row r="102" ht="32.1" customHeight="1" x14ac:dyDescent="0.2"/>
    <row r="103" ht="32.1" customHeight="1" x14ac:dyDescent="0.2"/>
    <row r="104" ht="32.1" customHeight="1" x14ac:dyDescent="0.2"/>
    <row r="105" ht="32.1" customHeight="1" x14ac:dyDescent="0.2"/>
    <row r="106" ht="32.1" customHeight="1" x14ac:dyDescent="0.2"/>
    <row r="107" ht="32.1" customHeight="1" x14ac:dyDescent="0.2"/>
    <row r="108" ht="32.1" customHeight="1" x14ac:dyDescent="0.2"/>
    <row r="109" ht="32.1" customHeight="1" x14ac:dyDescent="0.2"/>
    <row r="110" ht="32.1" customHeight="1" x14ac:dyDescent="0.2"/>
    <row r="111" ht="32.1" customHeight="1" x14ac:dyDescent="0.2"/>
    <row r="112" ht="32.1" customHeight="1" x14ac:dyDescent="0.2"/>
  </sheetData>
  <mergeCells count="89">
    <mergeCell ref="AJ82:AQ82"/>
    <mergeCell ref="C83:E83"/>
    <mergeCell ref="F83:K83"/>
    <mergeCell ref="L83:S83"/>
    <mergeCell ref="T83:AA83"/>
    <mergeCell ref="AB83:AI83"/>
    <mergeCell ref="AJ83:AQ83"/>
    <mergeCell ref="C82:E82"/>
    <mergeCell ref="F82:K82"/>
    <mergeCell ref="L82:S82"/>
    <mergeCell ref="T82:AA82"/>
    <mergeCell ref="AB82:AI82"/>
    <mergeCell ref="AJ80:AQ80"/>
    <mergeCell ref="C81:E81"/>
    <mergeCell ref="F81:K81"/>
    <mergeCell ref="L81:S81"/>
    <mergeCell ref="T81:AA81"/>
    <mergeCell ref="AB81:AI81"/>
    <mergeCell ref="AJ81:AQ81"/>
    <mergeCell ref="C80:E80"/>
    <mergeCell ref="F80:K80"/>
    <mergeCell ref="L80:S80"/>
    <mergeCell ref="T80:AA80"/>
    <mergeCell ref="AB80:AI80"/>
    <mergeCell ref="B77:B79"/>
    <mergeCell ref="C77:C78"/>
    <mergeCell ref="D77:D78"/>
    <mergeCell ref="E77:E78"/>
    <mergeCell ref="F77:K77"/>
    <mergeCell ref="L77:S77"/>
    <mergeCell ref="T77:AA77"/>
    <mergeCell ref="AB77:AI77"/>
    <mergeCell ref="AJ77:AQ77"/>
    <mergeCell ref="C74:E74"/>
    <mergeCell ref="F74:K74"/>
    <mergeCell ref="L74:S74"/>
    <mergeCell ref="T74:AA74"/>
    <mergeCell ref="AB74:AI74"/>
    <mergeCell ref="AJ74:AQ74"/>
    <mergeCell ref="C75:E75"/>
    <mergeCell ref="F75:K75"/>
    <mergeCell ref="L75:S75"/>
    <mergeCell ref="T75:AA75"/>
    <mergeCell ref="AB75:AI75"/>
    <mergeCell ref="AJ75:AQ75"/>
    <mergeCell ref="AJ72:AQ72"/>
    <mergeCell ref="C73:E73"/>
    <mergeCell ref="F73:K73"/>
    <mergeCell ref="L73:S73"/>
    <mergeCell ref="T73:AA73"/>
    <mergeCell ref="AB73:AI73"/>
    <mergeCell ref="AJ73:AQ73"/>
    <mergeCell ref="C72:E72"/>
    <mergeCell ref="F72:K72"/>
    <mergeCell ref="L72:S72"/>
    <mergeCell ref="T72:AA72"/>
    <mergeCell ref="AB72:AI72"/>
    <mergeCell ref="B69:B71"/>
    <mergeCell ref="C69:C70"/>
    <mergeCell ref="D69:D70"/>
    <mergeCell ref="E69:E70"/>
    <mergeCell ref="F69:K69"/>
    <mergeCell ref="T69:AA69"/>
    <mergeCell ref="AB69:AI69"/>
    <mergeCell ref="AJ69:AQ69"/>
    <mergeCell ref="C1:AA1"/>
    <mergeCell ref="C2:AA2"/>
    <mergeCell ref="C3:AA3"/>
    <mergeCell ref="C4:AA4"/>
    <mergeCell ref="F67:K67"/>
    <mergeCell ref="L67:S67"/>
    <mergeCell ref="L69:S69"/>
    <mergeCell ref="F66:K66"/>
    <mergeCell ref="L66:S66"/>
    <mergeCell ref="Z66:AC66"/>
    <mergeCell ref="AH66:AK66"/>
    <mergeCell ref="AP66:AQ66"/>
    <mergeCell ref="A6:A8"/>
    <mergeCell ref="B6:B8"/>
    <mergeCell ref="C6:K6"/>
    <mergeCell ref="L6:AQ6"/>
    <mergeCell ref="C7:C8"/>
    <mergeCell ref="D7:D8"/>
    <mergeCell ref="E7:E8"/>
    <mergeCell ref="F7:K7"/>
    <mergeCell ref="L7:S7"/>
    <mergeCell ref="T7:AA7"/>
    <mergeCell ref="AB7:AI7"/>
    <mergeCell ref="AJ7:AQ7"/>
  </mergeCells>
  <printOptions horizontalCentered="1"/>
  <pageMargins left="0.23622047244094491" right="0.23622047244094491" top="0.74803149606299213" bottom="0.74803149606299213" header="0.51181102362204722" footer="0.51181102362204722"/>
  <pageSetup paperSize="9" scale="29" firstPageNumber="0" orientation="landscape" r:id="rId1"/>
  <rowBreaks count="3" manualBreakCount="3">
    <brk id="40" max="42" man="1"/>
    <brk id="83" max="42" man="1"/>
    <brk id="95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ZP 2021-2022</vt:lpstr>
      <vt:lpstr>ZP 2020-2021</vt:lpstr>
      <vt:lpstr>'ZP 2020-2021'!Obszar_wydruku</vt:lpstr>
      <vt:lpstr>'ZP 2021-2022'!Obszar_wydruku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Cieślak Marta</dc:creator>
  <dc:description/>
  <cp:lastModifiedBy>Bujnowska Małgorzata</cp:lastModifiedBy>
  <cp:revision>49</cp:revision>
  <cp:lastPrinted>2021-07-29T09:46:39Z</cp:lastPrinted>
  <dcterms:created xsi:type="dcterms:W3CDTF">2019-08-19T11:22:27Z</dcterms:created>
  <dcterms:modified xsi:type="dcterms:W3CDTF">2022-01-26T10:12:16Z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